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045" tabRatio="456" activeTab="3"/>
  </bookViews>
  <sheets>
    <sheet name="Građ. obrt.- Škola" sheetId="1" r:id="rId1"/>
    <sheet name="Građ. obrt.- Dvorana" sheetId="2" r:id="rId2"/>
    <sheet name="vik škola" sheetId="3" r:id="rId3"/>
    <sheet name="vik dvorana" sheetId="4" r:id="rId4"/>
    <sheet name="Strojarski" sheetId="5" r:id="rId5"/>
    <sheet name="Elektro" sheetId="6" r:id="rId6"/>
    <sheet name="Sveukupna rekapitulacija"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Excel_BuiltIn__FilterDatabase_1">#REF!</definedName>
    <definedName name="Excel_BuiltIn__FilterDatabase_1_1">#REF!</definedName>
    <definedName name="Excel_BuiltIn__FilterDatabase_1_1_1">#REF!</definedName>
    <definedName name="Excel_BuiltIn__FilterDatabase_1_1_1_1">#REF!</definedName>
    <definedName name="Excel_BuiltIn__FilterDatabase_1_1_1_1_1">#REF!</definedName>
    <definedName name="Excel_BuiltIn__FilterDatabase_1_1_1_1_1_1">#REF!</definedName>
    <definedName name="Excel_BuiltIn__FilterDatabase_1_1_1_1_4">#REF!</definedName>
    <definedName name="Excel_BuiltIn__FilterDatabase_1_1_1_4">#REF!</definedName>
    <definedName name="Excel_BuiltIn__FilterDatabase_1_1_2">#REF!</definedName>
    <definedName name="Excel_BuiltIn__FilterDatabase_1_1_4">#REF!</definedName>
    <definedName name="Excel_BuiltIn__FilterDatabase_1_10">#REF!</definedName>
    <definedName name="Excel_BuiltIn__FilterDatabase_1_19">#REF!</definedName>
    <definedName name="Excel_BuiltIn__FilterDatabase_1_2">#REF!</definedName>
    <definedName name="Excel_BuiltIn__FilterDatabase_1_2_1">#REF!</definedName>
    <definedName name="Excel_BuiltIn__FilterDatabase_1_2_1_1">#REF!</definedName>
    <definedName name="Excel_BuiltIn__FilterDatabase_1_2_4">#REF!</definedName>
    <definedName name="Excel_BuiltIn__FilterDatabase_1_3">#REF!</definedName>
    <definedName name="Excel_BuiltIn__FilterDatabase_1_3_1">#REF!</definedName>
    <definedName name="Excel_BuiltIn__FilterDatabase_1_3_4">#REF!</definedName>
    <definedName name="Excel_BuiltIn__FilterDatabase_1_4">#REF!</definedName>
    <definedName name="Excel_BuiltIn__FilterDatabase_1_4_1">#REF!</definedName>
    <definedName name="Excel_BuiltIn__FilterDatabase_1_4_1_1">#REF!</definedName>
    <definedName name="Excel_BuiltIn__FilterDatabase_1_4_4">#REF!</definedName>
    <definedName name="Excel_BuiltIn__FilterDatabase_10">#REF!</definedName>
    <definedName name="Excel_BuiltIn__FilterDatabase_11">#REF!</definedName>
    <definedName name="Excel_BuiltIn__FilterDatabase_12">#REF!</definedName>
    <definedName name="Excel_BuiltIn__FilterDatabase_2">#REF!</definedName>
    <definedName name="Excel_BuiltIn__FilterDatabase_3">#REF!</definedName>
    <definedName name="Excel_BuiltIn__FilterDatabase_3_1">#REF!</definedName>
    <definedName name="Excel_BuiltIn__FilterDatabase_3_1_1">#REF!</definedName>
    <definedName name="Excel_BuiltIn__FilterDatabase_3_1_1_1">#REF!</definedName>
    <definedName name="Excel_BuiltIn__FilterDatabase_3_1_1_1_1">#REF!</definedName>
    <definedName name="Excel_BuiltIn__FilterDatabase_3_1_1_1_1_1">#REF!</definedName>
    <definedName name="Excel_BuiltIn__FilterDatabase_3_1_1_1_1_1_1">#REF!</definedName>
    <definedName name="Excel_BuiltIn__FilterDatabase_3_1_1_1_1_4">#REF!</definedName>
    <definedName name="Excel_BuiltIn__FilterDatabase_3_1_1_1_4">#REF!</definedName>
    <definedName name="Excel_BuiltIn__FilterDatabase_3_1_1_4">#REF!</definedName>
    <definedName name="Excel_BuiltIn__FilterDatabase_3_1_2">#REF!</definedName>
    <definedName name="Excel_BuiltIn__FilterDatabase_3_1_4">#REF!</definedName>
    <definedName name="Excel_BuiltIn__FilterDatabase_3_10">#REF!</definedName>
    <definedName name="Excel_BuiltIn__FilterDatabase_3_19">#REF!</definedName>
    <definedName name="Excel_BuiltIn__FilterDatabase_3_2">#REF!</definedName>
    <definedName name="Excel_BuiltIn__FilterDatabase_3_4">#REF!</definedName>
    <definedName name="Excel_BuiltIn__FilterDatabase_3_4_1">#REF!</definedName>
    <definedName name="Excel_BuiltIn__FilterDatabase_3_4_4">#REF!</definedName>
    <definedName name="Excel_BuiltIn__FilterDatabase_4">#REF!</definedName>
    <definedName name="Excel_BuiltIn__FilterDatabase_4_1">#REF!</definedName>
    <definedName name="Excel_BuiltIn__FilterDatabase_5_1">#REF!</definedName>
    <definedName name="Excel_BuiltIn__FilterDatabase_5_1_1">#REF!</definedName>
    <definedName name="Excel_BuiltIn__FilterDatabase_5_1_4">#REF!</definedName>
    <definedName name="Excel_BuiltIn__FilterDatabase_5_2">#REF!</definedName>
    <definedName name="Excel_BuiltIn__FilterDatabase_6">#REF!</definedName>
    <definedName name="Excel_BuiltIn__FilterDatabase_6_1">#REF!</definedName>
    <definedName name="Excel_BuiltIn__FilterDatabase_6_1_1">#REF!</definedName>
    <definedName name="Excel_BuiltIn__FilterDatabase_7">#REF!</definedName>
    <definedName name="Excel_BuiltIn__FilterDatabase_8">#REF!</definedName>
    <definedName name="Excel_BuiltIn__FilterDatabase_9">#REF!</definedName>
    <definedName name="Excel_BuiltIn_Print_Area" localSheetId="1">'Građ. obrt.- Dvorana'!$A$1:$G$832</definedName>
    <definedName name="Excel_BuiltIn_Print_Area" localSheetId="0">'Građ. obrt.- Škola'!$A$1:$F$749</definedName>
    <definedName name="Excel_BuiltIn_Print_Area" localSheetId="0">'Građ. obrt.- Škola'!$A$1:$F$745</definedName>
    <definedName name="Excel_BuiltIn_Print_Area_1">#REF!</definedName>
    <definedName name="Excel_BuiltIn_Print_Area_1_1">#REF!</definedName>
    <definedName name="Excel_BuiltIn_Print_Area_1_1_1">#REF!</definedName>
    <definedName name="Excel_BuiltIn_Print_Area_1_1_1_1">#REF!</definedName>
    <definedName name="Excel_BuiltIn_Print_Area_1_1_1_1_1">#REF!</definedName>
    <definedName name="Excel_BuiltIn_Print_Area_1_1_1_1_1_1">#REF!</definedName>
    <definedName name="Excel_BuiltIn_Print_Area_1_1_1_1_1_1_1">#REF!</definedName>
    <definedName name="Excel_BuiltIn_Print_Area_1_1_1_1_1_1_1_1">#REF!</definedName>
    <definedName name="Excel_BuiltIn_Print_Area_1_1_1_1_1_1_1_1_1">#REF!</definedName>
    <definedName name="Excel_BuiltIn_Print_Area_1_1_1_1_1_1_1_1_1_1">#REF!</definedName>
    <definedName name="Excel_BuiltIn_Print_Area_1_1_1_1_1_1_1_1_1_1_1">#REF!</definedName>
    <definedName name="Excel_BuiltIn_Print_Area_1_1_1_1_1_1_1_1_1_1_1_1">#REF!</definedName>
    <definedName name="Excel_BuiltIn_Print_Area_1_1_1_1_1_1_1_1_1_1_1_1_1">#REF!</definedName>
    <definedName name="Excel_BuiltIn_Print_Area_1_1_1_1_1_1_1_1_1_1_1_1_1_1">#REF!</definedName>
    <definedName name="Excel_BuiltIn_Print_Area_1_1_1_1_1_1_1_1_1_1_1_1_1_1_1">#REF!</definedName>
    <definedName name="Excel_BuiltIn_Print_Area_1_1_1_1_1_1_1_1_1_1_1_1_1_1_1_1">#REF!</definedName>
    <definedName name="Excel_BuiltIn_Print_Area_1_1_1_1_1_1_1_1_1_1_1_1_1_1_1_1_1">#REF!</definedName>
    <definedName name="Excel_BuiltIn_Print_Area_1_1_1_1_1_1_1_1_1_1_1_1_1_1_1_1_1_1">#REF!</definedName>
    <definedName name="Excel_BuiltIn_Print_Area_1_1_1_1_1_1_1_1_1_1_1_1_1_1_1_1_1_1_1">#REF!</definedName>
    <definedName name="Excel_BuiltIn_Print_Area_1_1_1_1_1_1_1_1_1_1_1_1_1_1_1_1_1_1_1_1">#REF!</definedName>
    <definedName name="Excel_BuiltIn_Print_Area_1_1_1_1_1_1_1_1_1_1_1_1_1_1_1_1_1_1_1_1_1">#REF!</definedName>
    <definedName name="Excel_BuiltIn_Print_Area_1_1_1_1_1_1_1_1_1_1_1_1_1_1_1_1_1_1_1_2">#REF!</definedName>
    <definedName name="Excel_BuiltIn_Print_Area_1_1_1_1_1_1_1_1_1_1_1_1_1_1_1_1_1_1_2">#REF!</definedName>
    <definedName name="Excel_BuiltIn_Print_Area_1_1_1_1_1_1_1_1_1_1_1_1_1_1_1_1_1_1_3">#REF!</definedName>
    <definedName name="Excel_BuiltIn_Print_Area_1_1_1_1_1_1_1_1_1_1_1_1_1_1_1_1_1_1_4">#REF!</definedName>
    <definedName name="Excel_BuiltIn_Print_Area_1_1_1_1_1_1_1_1_1_1_1_1_1_1_1_1_1_2">#REF!</definedName>
    <definedName name="Excel_BuiltIn_Print_Area_1_1_1_1_1_1_1_1_1_1_1_1_1_1_1_1_1_3">#REF!</definedName>
    <definedName name="Excel_BuiltIn_Print_Area_1_1_1_1_1_1_1_1_1_1_1_1_1_1_1_1_1_4">#REF!</definedName>
    <definedName name="Excel_BuiltIn_Print_Area_1_1_1_1_1_1_1_1_1_1_1_1_1_1_1_1_1_4_1">#REF!</definedName>
    <definedName name="Excel_BuiltIn_Print_Area_1_1_1_1_1_1_1_1_1_1_1_1_1_1_1_1_2">#REF!</definedName>
    <definedName name="Excel_BuiltIn_Print_Area_1_1_1_1_1_1_1_1_1_1_1_1_1_1_1_1_4">#REF!</definedName>
    <definedName name="Excel_BuiltIn_Print_Area_1_1_1_1_1_1_1_1_1_1_1_1_1_1_1_1_4_1">#REF!</definedName>
    <definedName name="Excel_BuiltIn_Print_Area_1_1_1_1_1_1_1_1_1_1_1_1_1_1_1_2">#REF!</definedName>
    <definedName name="Excel_BuiltIn_Print_Area_1_1_1_1_1_1_1_1_1_1_1_1_1_1_1_3">#REF!</definedName>
    <definedName name="Excel_BuiltIn_Print_Area_1_1_1_1_1_1_1_1_1_1_1_1_1_1_1_4">#REF!</definedName>
    <definedName name="Excel_BuiltIn_Print_Area_1_1_1_1_1_1_1_1_1_1_1_1_1_1_1_4_1">#REF!</definedName>
    <definedName name="Excel_BuiltIn_Print_Area_1_1_1_1_1_1_1_1_1_1_1_1_1_1_2">#REF!</definedName>
    <definedName name="Excel_BuiltIn_Print_Area_1_1_1_1_1_1_1_1_1_1_1_1_1_1_3">#REF!</definedName>
    <definedName name="Excel_BuiltIn_Print_Area_1_1_1_1_1_1_1_1_1_1_1_1_1_1_4">#REF!</definedName>
    <definedName name="Excel_BuiltIn_Print_Area_1_1_1_1_1_1_1_1_1_1_1_1_1_1_4_1">#REF!</definedName>
    <definedName name="Excel_BuiltIn_Print_Area_1_1_1_1_1_1_1_1_1_1_1_1_1_2">#REF!</definedName>
    <definedName name="Excel_BuiltIn_Print_Area_1_1_1_1_1_1_1_1_1_1_1_1_1_4">#REF!</definedName>
    <definedName name="Excel_BuiltIn_Print_Area_1_1_1_1_1_1_1_1_1_1_1_1_1_4_1">#REF!</definedName>
    <definedName name="Excel_BuiltIn_Print_Area_1_1_1_1_1_1_1_1_1_1_1_1_2">#REF!</definedName>
    <definedName name="Excel_BuiltIn_Print_Area_1_1_1_1_1_1_1_1_1_1_1_1_4">#REF!</definedName>
    <definedName name="Excel_BuiltIn_Print_Area_1_1_1_1_1_1_1_1_1_1_1_2">#REF!</definedName>
    <definedName name="Excel_BuiltIn_Print_Area_1_1_1_1_1_1_1_1_1_1_1_3">#REF!</definedName>
    <definedName name="Excel_BuiltIn_Print_Area_1_1_1_1_1_1_1_1_1_1_1_4">#REF!</definedName>
    <definedName name="Excel_BuiltIn_Print_Area_1_1_1_1_1_1_1_1_1_1_2">#REF!</definedName>
    <definedName name="Excel_BuiltIn_Print_Area_1_1_1_1_1_1_1_1_1_1_4">#REF!</definedName>
    <definedName name="Excel_BuiltIn_Print_Area_1_1_1_1_1_1_1_1_1_1_4_1">#REF!</definedName>
    <definedName name="Excel_BuiltIn_Print_Area_1_1_1_1_1_1_1_1_1_2">#REF!</definedName>
    <definedName name="Excel_BuiltIn_Print_Area_1_1_1_1_1_1_1_1_1_2_1">#REF!</definedName>
    <definedName name="Excel_BuiltIn_Print_Area_1_1_1_1_1_1_1_1_1_4">#REF!</definedName>
    <definedName name="Excel_BuiltIn_Print_Area_1_1_1_1_1_1_1_1_2">#REF!</definedName>
    <definedName name="Excel_BuiltIn_Print_Area_1_1_1_1_1_1_1_1_2_1">#REF!</definedName>
    <definedName name="Excel_BuiltIn_Print_Area_1_1_1_1_1_1_1_1_4">#REF!</definedName>
    <definedName name="Excel_BuiltIn_Print_Area_1_1_1_1_1_1_1_2">#REF!</definedName>
    <definedName name="Excel_BuiltIn_Print_Area_1_1_1_1_1_1_1_2_1">#REF!</definedName>
    <definedName name="Excel_BuiltIn_Print_Area_1_1_1_1_1_1_1_3">#REF!</definedName>
    <definedName name="Excel_BuiltIn_Print_Area_1_1_1_1_1_1_1_4">#REF!</definedName>
    <definedName name="Excel_BuiltIn_Print_Area_1_1_1_1_1_1_2">#REF!</definedName>
    <definedName name="Excel_BuiltIn_Print_Area_1_1_1_1_1_1_2_1">#REF!</definedName>
    <definedName name="Excel_BuiltIn_Print_Area_1_1_1_1_1_1_4">#REF!</definedName>
    <definedName name="Excel_BuiltIn_Print_Area_1_1_1_1_1_1_4_1">#REF!</definedName>
    <definedName name="Excel_BuiltIn_Print_Area_1_1_1_1_1_2">#REF!</definedName>
    <definedName name="Excel_BuiltIn_Print_Area_1_1_1_1_1_2_1">#REF!</definedName>
    <definedName name="Excel_BuiltIn_Print_Area_1_1_1_1_1_2_1_1">#REF!</definedName>
    <definedName name="Excel_BuiltIn_Print_Area_1_1_1_1_1_2_4">#REF!</definedName>
    <definedName name="Excel_BuiltIn_Print_Area_1_1_1_1_1_3">#REF!</definedName>
    <definedName name="Excel_BuiltIn_Print_Area_1_1_1_1_1_4">#REF!</definedName>
    <definedName name="Excel_BuiltIn_Print_Area_1_1_1_1_10">#REF!</definedName>
    <definedName name="Excel_BuiltIn_Print_Area_1_1_1_1_19">#REF!</definedName>
    <definedName name="Excel_BuiltIn_Print_Area_1_1_1_1_2">#REF!</definedName>
    <definedName name="Excel_BuiltIn_Print_Area_1_1_1_1_2_1">#REF!</definedName>
    <definedName name="Excel_BuiltIn_Print_Area_1_1_1_1_2_1_1">#REF!</definedName>
    <definedName name="Excel_BuiltIn_Print_Area_1_1_1_1_2_1_1_1">#REF!</definedName>
    <definedName name="Excel_BuiltIn_Print_Area_1_1_1_1_2_1_4">#REF!</definedName>
    <definedName name="Excel_BuiltIn_Print_Area_1_1_1_1_2_2">#REF!</definedName>
    <definedName name="Excel_BuiltIn_Print_Area_1_1_1_1_2_4">#REF!</definedName>
    <definedName name="Excel_BuiltIn_Print_Area_1_1_1_1_3">#REF!</definedName>
    <definedName name="Excel_BuiltIn_Print_Area_1_1_1_1_3_1">#REF!</definedName>
    <definedName name="Excel_BuiltIn_Print_Area_1_1_1_1_3_4">#REF!</definedName>
    <definedName name="Excel_BuiltIn_Print_Area_1_1_1_1_4">#REF!</definedName>
    <definedName name="Excel_BuiltIn_Print_Area_1_1_1_1_4_1">#REF!</definedName>
    <definedName name="Excel_BuiltIn_Print_Area_1_1_1_1_4_1_1">#REF!</definedName>
    <definedName name="Excel_BuiltIn_Print_Area_1_1_1_1_4_1_1_1">#REF!</definedName>
    <definedName name="Excel_BuiltIn_Print_Area_1_1_1_1_4_1_4">#REF!</definedName>
    <definedName name="Excel_BuiltIn_Print_Area_1_1_1_1_4_2">#REF!</definedName>
    <definedName name="Excel_BuiltIn_Print_Area_1_1_1_1_4_4">#REF!</definedName>
    <definedName name="Excel_BuiltIn_Print_Area_1_1_1_1_7">#REF!</definedName>
    <definedName name="Excel_BuiltIn_Print_Area_1_1_1_1_7_1">#REF!</definedName>
    <definedName name="Excel_BuiltIn_Print_Area_1_1_1_10">#REF!</definedName>
    <definedName name="Excel_BuiltIn_Print_Area_1_1_1_10_1">#REF!</definedName>
    <definedName name="Excel_BuiltIn_Print_Area_1_1_1_19">#REF!</definedName>
    <definedName name="Excel_BuiltIn_Print_Area_1_1_1_2">#REF!</definedName>
    <definedName name="Excel_BuiltIn_Print_Area_1_1_1_2_1">#REF!</definedName>
    <definedName name="Excel_BuiltIn_Print_Area_1_1_1_2_1_1">#REF!</definedName>
    <definedName name="Excel_BuiltIn_Print_Area_1_1_1_2_1_1_1">#REF!</definedName>
    <definedName name="Excel_BuiltIn_Print_Area_1_1_1_2_1_2">#REF!</definedName>
    <definedName name="Excel_BuiltIn_Print_Area_1_1_1_2_2">#REF!</definedName>
    <definedName name="Excel_BuiltIn_Print_Area_1_1_1_2_2_1">#REF!</definedName>
    <definedName name="Excel_BuiltIn_Print_Area_1_1_1_2_4">#REF!</definedName>
    <definedName name="Excel_BuiltIn_Print_Area_1_1_1_3">#REF!</definedName>
    <definedName name="Excel_BuiltIn_Print_Area_1_1_1_3_1">#REF!</definedName>
    <definedName name="Excel_BuiltIn_Print_Area_1_1_1_3_4">#REF!</definedName>
    <definedName name="Excel_BuiltIn_Print_Area_1_1_1_4">#REF!</definedName>
    <definedName name="Excel_BuiltIn_Print_Area_1_1_1_4_1">#REF!</definedName>
    <definedName name="Excel_BuiltIn_Print_Area_1_1_1_4_1_1">#REF!</definedName>
    <definedName name="Excel_BuiltIn_Print_Area_1_1_1_4_1_1_1">#REF!</definedName>
    <definedName name="Excel_BuiltIn_Print_Area_1_1_1_4_1_4">#REF!</definedName>
    <definedName name="Excel_BuiltIn_Print_Area_1_1_1_4_4">#REF!</definedName>
    <definedName name="Excel_BuiltIn_Print_Area_1_1_1_7">#REF!</definedName>
    <definedName name="Excel_BuiltIn_Print_Area_1_1_10">#REF!</definedName>
    <definedName name="Excel_BuiltIn_Print_Area_1_1_19">#REF!</definedName>
    <definedName name="Excel_BuiltIn_Print_Area_1_1_2">#REF!</definedName>
    <definedName name="Excel_BuiltIn_Print_Area_1_1_2_1">#REF!</definedName>
    <definedName name="Excel_BuiltIn_Print_Area_1_1_2_1_1">#REF!</definedName>
    <definedName name="Excel_BuiltIn_Print_Area_1_1_2_4">#REF!</definedName>
    <definedName name="Excel_BuiltIn_Print_Area_1_1_3">#REF!</definedName>
    <definedName name="Excel_BuiltIn_Print_Area_1_1_3_1">#REF!</definedName>
    <definedName name="Excel_BuiltIn_Print_Area_1_1_3_4">#REF!</definedName>
    <definedName name="Excel_BuiltIn_Print_Area_1_1_4">#REF!</definedName>
    <definedName name="Excel_BuiltIn_Print_Area_1_1_4_1">#REF!</definedName>
    <definedName name="Excel_BuiltIn_Print_Area_1_1_4_1_1">#REF!</definedName>
    <definedName name="Excel_BuiltIn_Print_Area_1_1_4_4">#REF!</definedName>
    <definedName name="Excel_BuiltIn_Print_Area_1_1_5">#REF!</definedName>
    <definedName name="Excel_BuiltIn_Print_Area_1_1_6">#REF!</definedName>
    <definedName name="Excel_BuiltIn_Print_Area_1_1_7">#REF!</definedName>
    <definedName name="Excel_BuiltIn_Print_Area_1_16">#REF!</definedName>
    <definedName name="Excel_BuiltIn_Print_Area_1_7">#REF!</definedName>
    <definedName name="Excel_BuiltIn_Print_Area_1_8">#REF!</definedName>
    <definedName name="Excel_BuiltIn_Print_Area_1_8_1">#REF!</definedName>
    <definedName name="Excel_BuiltIn_Print_Area_1_8_1_4">#REF!</definedName>
    <definedName name="Excel_BuiltIn_Print_Area_1_8_4">#REF!</definedName>
    <definedName name="Excel_BuiltIn_Print_Area_10">#REF!</definedName>
    <definedName name="Excel_BuiltIn_Print_Area_10_1">#REF!</definedName>
    <definedName name="Excel_BuiltIn_Print_Area_10_1_1">#REF!</definedName>
    <definedName name="Excel_BuiltIn_Print_Area_10_4">#REF!</definedName>
    <definedName name="Excel_BuiltIn_Print_Area_11">#REF!</definedName>
    <definedName name="Excel_BuiltIn_Print_Area_12">#REF!</definedName>
    <definedName name="Excel_BuiltIn_Print_Area_13">#REF!</definedName>
    <definedName name="Excel_BuiltIn_Print_Area_14">#REF!</definedName>
    <definedName name="Excel_BuiltIn_Print_Area_16">#REF!</definedName>
    <definedName name="Excel_BuiltIn_Print_Area_17">#REF!</definedName>
    <definedName name="Excel_BuiltIn_Print_Area_18">#REF!</definedName>
    <definedName name="Excel_BuiltIn_Print_Area_18_1">#REF!</definedName>
    <definedName name="Excel_BuiltIn_Print_Area_18_1_1">#REF!</definedName>
    <definedName name="Excel_BuiltIn_Print_Area_18_1_1_1">#REF!</definedName>
    <definedName name="Excel_BuiltIn_Print_Area_18_1_1_1_1">#REF!</definedName>
    <definedName name="Excel_BuiltIn_Print_Area_18_1_1_4">#REF!</definedName>
    <definedName name="Excel_BuiltIn_Print_Area_18_1_2">#REF!</definedName>
    <definedName name="Excel_BuiltIn_Print_Area_18_1_4">#REF!</definedName>
    <definedName name="Excel_BuiltIn_Print_Area_18_19">#REF!</definedName>
    <definedName name="Excel_BuiltIn_Print_Area_18_2">#REF!</definedName>
    <definedName name="Excel_BuiltIn_Print_Area_18_2_1">#REF!</definedName>
    <definedName name="Excel_BuiltIn_Print_Area_18_3">#REF!</definedName>
    <definedName name="Excel_BuiltIn_Print_Area_18_4">#REF!</definedName>
    <definedName name="Excel_BuiltIn_Print_Area_18_4_1">#REF!</definedName>
    <definedName name="Excel_BuiltIn_Print_Area_18_4_4">#REF!</definedName>
    <definedName name="Excel_BuiltIn_Print_Area_18_7">#REF!</definedName>
    <definedName name="Excel_BuiltIn_Print_Area_19">#REF!</definedName>
    <definedName name="Excel_BuiltIn_Print_Area_19_1">#REF!</definedName>
    <definedName name="Excel_BuiltIn_Print_Area_19_1_1">#REF!</definedName>
    <definedName name="Excel_BuiltIn_Print_Area_19_1_1_1">#REF!</definedName>
    <definedName name="Excel_BuiltIn_Print_Area_19_1_1_1_1">#REF!</definedName>
    <definedName name="Excel_BuiltIn_Print_Area_19_1_1_4">#REF!</definedName>
    <definedName name="Excel_BuiltIn_Print_Area_19_1_4">#REF!</definedName>
    <definedName name="Excel_BuiltIn_Print_Area_19_19">#REF!</definedName>
    <definedName name="Excel_BuiltIn_Print_Area_19_2">#REF!</definedName>
    <definedName name="Excel_BuiltIn_Print_Area_19_2_1">#REF!</definedName>
    <definedName name="Excel_BuiltIn_Print_Area_19_3">#REF!</definedName>
    <definedName name="Excel_BuiltIn_Print_Area_19_4">#REF!</definedName>
    <definedName name="Excel_BuiltIn_Print_Area_19_4_1">#REF!</definedName>
    <definedName name="Excel_BuiltIn_Print_Area_19_4_4">#REF!</definedName>
    <definedName name="Excel_BuiltIn_Print_Area_19_7">#REF!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2_1_1_1_1">#REF!</definedName>
    <definedName name="Excel_BuiltIn_Print_Area_2_1_1_1_1_1">#REF!</definedName>
    <definedName name="Excel_BuiltIn_Print_Area_2_1_1_1_1_1_1">#REF!</definedName>
    <definedName name="Excel_BuiltIn_Print_Area_2_1_1_1_1_1_1_1">#REF!</definedName>
    <definedName name="Excel_BuiltIn_Print_Area_2_1_1_1_1_1_1_1_1">#REF!</definedName>
    <definedName name="Excel_BuiltIn_Print_Area_2_1_1_1_1_1_1_1_1_1">#REF!</definedName>
    <definedName name="Excel_BuiltIn_Print_Area_2_1_1_1_1_1_1_1_1_4">#REF!</definedName>
    <definedName name="Excel_BuiltIn_Print_Area_2_1_1_1_1_1_1_1_4">#REF!</definedName>
    <definedName name="Excel_BuiltIn_Print_Area_2_1_1_1_1_1_1_2">#REF!</definedName>
    <definedName name="Excel_BuiltIn_Print_Area_2_1_1_1_1_1_1_4">#REF!</definedName>
    <definedName name="Excel_BuiltIn_Print_Area_2_1_1_1_1_1_1_4_1">#REF!</definedName>
    <definedName name="Excel_BuiltIn_Print_Area_2_1_1_1_1_1_4">#REF!</definedName>
    <definedName name="Excel_BuiltIn_Print_Area_2_1_1_1_1_4">#REF!</definedName>
    <definedName name="Excel_BuiltIn_Print_Area_2_1_1_2">#REF!</definedName>
    <definedName name="Excel_BuiltIn_Print_Area_2_1_2">#REF!</definedName>
    <definedName name="Excel_BuiltIn_Print_Area_2_2">#REF!</definedName>
    <definedName name="Excel_BuiltIn_Print_Area_2_3">#REF!</definedName>
    <definedName name="Excel_BuiltIn_Print_Area_2_4">#REF!</definedName>
    <definedName name="Excel_BuiltIn_Print_Area_2_4_1">#REF!</definedName>
    <definedName name="Excel_BuiltIn_Print_Area_2_4_4">#REF!</definedName>
    <definedName name="Excel_BuiltIn_Print_Area_2_5">#REF!</definedName>
    <definedName name="Excel_BuiltIn_Print_Area_2_6">#REF!</definedName>
    <definedName name="Excel_BuiltIn_Print_Area_2_7">#REF!</definedName>
    <definedName name="Excel_BuiltIn_Print_Area_3">#REF!</definedName>
    <definedName name="Excel_BuiltIn_Print_Area_3_1">#REF!</definedName>
    <definedName name="Excel_BuiltIn_Print_Area_3_1_1">#REF!</definedName>
    <definedName name="Excel_BuiltIn_Print_Area_3_1_1_1">#REF!</definedName>
    <definedName name="Excel_BuiltIn_Print_Area_3_1_1_1_1">#REF!</definedName>
    <definedName name="Excel_BuiltIn_Print_Area_3_1_1_1_1_1">#REF!</definedName>
    <definedName name="Excel_BuiltIn_Print_Area_3_1_1_1_1_1_1">#REF!</definedName>
    <definedName name="Excel_BuiltIn_Print_Area_3_1_1_1_1_4">#REF!</definedName>
    <definedName name="Excel_BuiltIn_Print_Area_3_1_1_1_4">#REF!</definedName>
    <definedName name="Excel_BuiltIn_Print_Area_3_1_1_2">#REF!</definedName>
    <definedName name="Excel_BuiltIn_Print_Area_3_1_1_2_1">#REF!</definedName>
    <definedName name="Excel_BuiltIn_Print_Area_3_1_1_4">#REF!</definedName>
    <definedName name="Excel_BuiltIn_Print_Area_3_1_2">#REF!</definedName>
    <definedName name="Excel_BuiltIn_Print_Area_3_1_4">#REF!</definedName>
    <definedName name="Excel_BuiltIn_Print_Area_3_2">#REF!</definedName>
    <definedName name="Excel_BuiltIn_Print_Area_3_2_1">#REF!</definedName>
    <definedName name="Excel_BuiltIn_Print_Area_3_3">#REF!</definedName>
    <definedName name="Excel_BuiltIn_Print_Area_3_4">#REF!</definedName>
    <definedName name="Excel_BuiltIn_Print_Area_3_4_1">#REF!</definedName>
    <definedName name="Excel_BuiltIn_Print_Area_3_4_4">#REF!</definedName>
    <definedName name="Excel_BuiltIn_Print_Area_3_5">#REF!</definedName>
    <definedName name="Excel_BuiltIn_Print_Area_3_6">#REF!</definedName>
    <definedName name="Excel_BuiltIn_Print_Area_3_7">#REF!</definedName>
    <definedName name="Excel_BuiltIn_Print_Area_4">#REF!</definedName>
    <definedName name="Excel_BuiltIn_Print_Area_4_1">#REF!</definedName>
    <definedName name="Excel_BuiltIn_Print_Area_4_1_1">#REF!</definedName>
    <definedName name="Excel_BuiltIn_Print_Area_4_1_1_1">#REF!</definedName>
    <definedName name="Excel_BuiltIn_Print_Area_4_1_1_1_1">#REF!</definedName>
    <definedName name="Excel_BuiltIn_Print_Area_4_1_1_1_1_1">#REF!</definedName>
    <definedName name="Excel_BuiltIn_Print_Area_4_1_1_1_1_1_1">#REF!</definedName>
    <definedName name="Excel_BuiltIn_Print_Area_4_1_1_1_1_1_1_1">#REF!</definedName>
    <definedName name="Excel_BuiltIn_Print_Area_4_1_1_1_1_1_4">#REF!</definedName>
    <definedName name="Excel_BuiltIn_Print_Area_4_1_1_1_1_4">#REF!</definedName>
    <definedName name="Excel_BuiltIn_Print_Area_4_1_1_2">#REF!</definedName>
    <definedName name="Excel_BuiltIn_Print_Area_4_1_1_4">#REF!</definedName>
    <definedName name="Excel_BuiltIn_Print_Area_4_1_2">#REF!</definedName>
    <definedName name="Excel_BuiltIn_Print_Area_4_19">#REF!</definedName>
    <definedName name="Excel_BuiltIn_Print_Area_4_2">#REF!</definedName>
    <definedName name="Excel_BuiltIn_Print_Area_4_2_1">#REF!</definedName>
    <definedName name="Excel_BuiltIn_Print_Area_4_3">#REF!</definedName>
    <definedName name="Excel_BuiltIn_Print_Area_4_4">#REF!</definedName>
    <definedName name="Excel_BuiltIn_Print_Area_4_4_1">#REF!</definedName>
    <definedName name="Excel_BuiltIn_Print_Area_4_4_4">#REF!</definedName>
    <definedName name="Excel_BuiltIn_Print_Area_4_5">#REF!</definedName>
    <definedName name="Excel_BuiltIn_Print_Area_4_6">#REF!</definedName>
    <definedName name="Excel_BuiltIn_Print_Area_4_7">#REF!</definedName>
    <definedName name="Excel_BuiltIn_Print_Area_5">#REF!</definedName>
    <definedName name="Excel_BuiltIn_Print_Area_5_1">#REF!</definedName>
    <definedName name="Excel_BuiltIn_Print_Area_5_1_1">#REF!</definedName>
    <definedName name="Excel_BuiltIn_Print_Area_5_1_1_1">#REF!</definedName>
    <definedName name="Excel_BuiltIn_Print_Area_5_1_1_1_1">#REF!</definedName>
    <definedName name="Excel_BuiltIn_Print_Area_5_1_1_2">#REF!</definedName>
    <definedName name="Excel_BuiltIn_Print_Area_5_1_1_4">#REF!</definedName>
    <definedName name="Excel_BuiltIn_Print_Area_5_1_2">#REF!</definedName>
    <definedName name="Excel_BuiltIn_Print_Area_5_19">#REF!</definedName>
    <definedName name="Excel_BuiltIn_Print_Area_5_2">#REF!</definedName>
    <definedName name="Excel_BuiltIn_Print_Area_5_2_1">#REF!</definedName>
    <definedName name="Excel_BuiltIn_Print_Area_5_3">#REF!</definedName>
    <definedName name="Excel_BuiltIn_Print_Area_5_4">#REF!</definedName>
    <definedName name="Excel_BuiltIn_Print_Area_5_4_1">#REF!</definedName>
    <definedName name="Excel_BuiltIn_Print_Area_5_4_4">#REF!</definedName>
    <definedName name="Excel_BuiltIn_Print_Area_5_5">#REF!</definedName>
    <definedName name="Excel_BuiltIn_Print_Area_5_6">#REF!</definedName>
    <definedName name="Excel_BuiltIn_Print_Area_5_7">#REF!</definedName>
    <definedName name="Excel_BuiltIn_Print_Area_6">#REF!</definedName>
    <definedName name="Excel_BuiltIn_Print_Area_6_1">#REF!</definedName>
    <definedName name="Excel_BuiltIn_Print_Area_6_1_1">#REF!</definedName>
    <definedName name="Excel_BuiltIn_Print_Area_6_1_1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8_1_1">#REF!</definedName>
    <definedName name="Excel_BuiltIn_Print_Area_8_1_1_1">#REF!</definedName>
    <definedName name="Excel_BuiltIn_Print_Area_8_1_1_1_1">#REF!</definedName>
    <definedName name="Excel_BuiltIn_Print_Area_8_1_1_1_1_1">#REF!</definedName>
    <definedName name="Excel_BuiltIn_Print_Area_8_1_1_1_1_1_1">#REF!</definedName>
    <definedName name="Excel_BuiltIn_Print_Area_8_1_1_1_1_4">#REF!</definedName>
    <definedName name="Excel_BuiltIn_Print_Area_8_1_1_1_4">#REF!</definedName>
    <definedName name="Excel_BuiltIn_Print_Area_8_1_2">#REF!</definedName>
    <definedName name="Excel_BuiltIn_Print_Area_8_10">#REF!</definedName>
    <definedName name="Excel_BuiltIn_Print_Area_8_16">#REF!</definedName>
    <definedName name="Excel_BuiltIn_Print_Area_8_19">#REF!</definedName>
    <definedName name="Excel_BuiltIn_Print_Area_8_2">#REF!</definedName>
    <definedName name="Excel_BuiltIn_Print_Area_8_2_1">#REF!</definedName>
    <definedName name="Excel_BuiltIn_Print_Area_8_2_1_1">#REF!</definedName>
    <definedName name="Excel_BuiltIn_Print_Area_8_2_4">#REF!</definedName>
    <definedName name="Excel_BuiltIn_Print_Area_8_3">#REF!</definedName>
    <definedName name="Excel_BuiltIn_Print_Area_8_3_1">#REF!</definedName>
    <definedName name="Excel_BuiltIn_Print_Area_8_3_4">#REF!</definedName>
    <definedName name="Excel_BuiltIn_Print_Area_8_4">#REF!</definedName>
    <definedName name="Excel_BuiltIn_Print_Area_8_4_1">#REF!</definedName>
    <definedName name="Excel_BuiltIn_Print_Area_8_4_4">#REF!</definedName>
    <definedName name="Excel_BuiltIn_Print_Area_8_7">#REF!</definedName>
    <definedName name="Excel_BuiltIn_Print_Area_8_8">#REF!</definedName>
    <definedName name="Excel_BuiltIn_Print_Area_8_8_1">#REF!</definedName>
    <definedName name="Excel_BuiltIn_Print_Area_8_8_1_4">#REF!</definedName>
    <definedName name="Excel_BuiltIn_Print_Area_8_8_4">#REF!</definedName>
    <definedName name="Excel_BuiltIn_Print_Area_9">#REF!</definedName>
    <definedName name="Excel_BuiltIn_Print_Area_9_1">#REF!</definedName>
    <definedName name="Excel_BuiltIn_Print_Area_9_1_1">#REF!</definedName>
    <definedName name="Excel_BuiltIn_Print_Area_9_4">#REF!</definedName>
    <definedName name="Excel_BuiltIn_Print_Titles_2">#REF!</definedName>
    <definedName name="Excel_BuiltIn_Print_Titles_3">#REF!</definedName>
    <definedName name="Excel_BuiltIn_Print_Titles_4">#REF!</definedName>
    <definedName name="Excel_BuiltIn_Print_Titles_5">#REF!</definedName>
    <definedName name="Excel_BuiltIn_Print_Titles_6">#REF!</definedName>
    <definedName name="Excel_BuiltIn_Print_Titles_7">#REF!</definedName>
    <definedName name="OLE_LINK1" localSheetId="3">'vik dvorana'!$B$56</definedName>
    <definedName name="OLE_LINK1" localSheetId="2">'vik škola'!$B$62</definedName>
    <definedName name="_xlnm.Print_Area" localSheetId="1">'Građ. obrt.- Dvorana'!$A$1:$F$830</definedName>
    <definedName name="_xlnm.Print_Area" localSheetId="0">'Građ. obrt.- Škola'!$A$1:$F$730</definedName>
    <definedName name="_xlnm.Print_Area" localSheetId="4">'Strojarski'!$A$1:$H$676</definedName>
    <definedName name="_xlnm.Print_Area" localSheetId="6">'Sveukupna rekapitulacija'!$A$1:$F$32</definedName>
    <definedName name="_xlnm.Print_Area" localSheetId="3">'vik dvorana'!$A$1:$I$257</definedName>
    <definedName name="_xlnm.Print_Area" localSheetId="2">'vik škola'!$A$1:$I$264</definedName>
    <definedName name="w" localSheetId="1">'Građ. obrt.- Dvorana'!$A$1:$G$832</definedName>
    <definedName name="w" localSheetId="0">'Građ. obrt.- Škola'!$A$1:$F$749</definedName>
  </definedNames>
  <calcPr fullCalcOnLoad="1"/>
</workbook>
</file>

<file path=xl/sharedStrings.xml><?xml version="1.0" encoding="utf-8"?>
<sst xmlns="http://schemas.openxmlformats.org/spreadsheetml/2006/main" count="3036" uniqueCount="1249">
  <si>
    <r>
      <t>Prozore, vrata i staklene stijene izraditi od PVC profila  sa 6 komora, 3 brtve, maksimalnog koeficijenta prolaska topline Uf=1,0 W/m2K. Profil sa vanjske i unutarnje strane izvesti u bijeloj boji. Okov izvesti  tako da su sve točke zatvaranja izvedene sa sigurnosnim pločicama. Ugraditi troslojno IZO staklo ukupne debljine 44 mm (4+16+4+16+4), punjeno argonom ( Low-E premaz na prvom i trećem staklu )  ili lamistal staklo gdje se navodi uz poziciju debljine 6,1 mm (prvo i treće staklo), sa PVC distancerima i koeficijentom prolaska topline Ug=0,6 W/m2K. Izraditi prema HRN EU ISO 10077 (ili jednakovrijedna), s maksimalnim ukupnim koeficijentom prolaska topline Uw=1,0 W/m</t>
    </r>
    <r>
      <rPr>
        <vertAlign val="superscript"/>
        <sz val="14"/>
        <rFont val="Arial"/>
        <family val="2"/>
      </rPr>
      <t>2</t>
    </r>
    <r>
      <rPr>
        <sz val="11"/>
        <rFont val="Arial"/>
        <family val="2"/>
      </rPr>
      <t xml:space="preserve">K. </t>
    </r>
    <r>
      <rPr>
        <sz val="11"/>
        <color indexed="25"/>
        <rFont val="Arial"/>
        <family val="2"/>
      </rPr>
      <t xml:space="preserve">Montažu stolarije vršiti prema RAL smjernicama, brtvenom trakom sa "3 u 1" rješenjem. Traka je sastavljena od meke poliuretanske pjene impregnirane vodootpornom smolom i priljepljene na samoljpljivu traku a pozicionira se na stranicu okvira stolarije okrenutu prema građevnom elementu, punom širinom (traka 80x10mm). Otpornost na kišu: 600Pa. </t>
    </r>
    <r>
      <rPr>
        <sz val="11"/>
        <rFont val="Arial"/>
        <family val="2"/>
      </rPr>
      <t xml:space="preserve"> Na svakom prozoru ugraditi s unutarnje strane PVC klupčicu debljine 2,0cm i vanjsku aluminijsku plastificiranu klupčicu u boji stolarije. </t>
    </r>
  </si>
  <si>
    <t>Debljina lima vanjske klupčice je 2,0 mm, sa obje strane na klupčicama ugraditi aluminijski krajnik. Nagib klupčice od prozora prema van iznosi 5%. Visina čela (okapnice) iznosi 40 mm. Prozore i vrata opremiti kvakama za otvaranje, a u sva vrata ugraditi bravu i cilindar sa tri ključa.  Sve radove izvesti prema shemi stolarije i voditi računa gdje je potrebno ugraditi proširenje štoka širine 6,0cm zbog izvedbe izolaterskih radova i osigurati statička ojačanja gdje se navodi uz poziciju. Na nekim otvorima gdje se navodi uz poziciju nakon ugradnje PVC stolarije, spoj prozora i nosivog ab stupa zatvoriti PVC maskom kvalitete kao stolarija. U stavci uračunat sav rad, dovoz i montaža, te potrebna radna skela. Obračun po kom. sve komplet. Oznake na shemama: F - fiksno staklo, L - lamistal staklo, P - ispuna PVC panelom.</t>
  </si>
  <si>
    <t>Izrada, dobava i ugradnja PVC ulazne staklene stijene na sjeverozapadnom pročelju vel. 418/248cm. Ugraditi lamistal staklo debljine 6,1 mm (prvo i treće staklo) u označenim poljima prema shemi. Desni dio stijene (gledano iznutra) se sastoji od dvokrilnih vrata, krila se otvaraju prema van, iznad kojih se ugrađuje nadsvjetlo koje je fiksno. Vratna krila do visine 30,0cm od donjeg ruba izvesti sa ispunom od PVC panela a gornji dio je ostakljen.  Lijeva strana stijene (gledana iznutra) podjeljena je po horizontali na tri a po vertikali na pet dijelova.  Osigurati statičko ojačanje. Donji red stijene izvesti sa ispunom od PVC panela debljine 44cm, ostala polja su ostakljena i fiksna. U cijenu uključena dobava i montaža na vratno krilo mehanizma za zatvaranje vrata s ugrađenim prigušivačem - spriječava oštećenja na zidovima, kvakama i okovima, podesivom brzinom zatvaranja - 180°-15°, 15°-0°, vatrootporan prema CE normi(ili jednakovrijedna) i u skladu s EN1154(ili jednakovrijedna) i EN1634(ili jednakovrijedna) Sve ostalo po općem opisu. Obračun po kom.</t>
  </si>
  <si>
    <t>Izrada, dobava i dogradnja PVC vanjske ulazne stijene u vjetrobranu na sjeveroistočnom pročelju vel. 597/275cm. Ugraditi lamistal staklo  debljine 6,1mm (prvo i treće staklo) na označenim poljima prema shemi. Potrebna osigurati statička ojačanja. Stijena je po horizontali podjeljena na pet dijelova Sastoji se od dvoja dvokrilna zaokretna vrata s nadsvjetlom koje je fiksno (vrata se otvaraju prema van) i tri dijela stijene koja se sastoje od fiksnih i punih dijelova a koja su po vertikali podjeljena na tri dijela fiksnim prečkama. Donji dio svih dijelova stijene visine 60cm izvesti sa ispunom od PVC panela debljine 44cm a gornji dio je ostakljen. U cijenu uključena dobava i montaža na vratno krilo mehanizma za zatvaranje vrata s ugrađenim prigušivačem - spriječava oštećenja na zidovima, kvakama i okovima, podesivom brzinom zatvaranja - 180°-15°, 15°-0°, vatrootporan prema CE normi(ili jednakovrijedna) i u skladu s EN1154(ili jednakovrijedna) i EN1634(ili jednakovrijedna) Sve ostalo po općem opisu. Obračun po kom.</t>
  </si>
  <si>
    <r>
      <t>Izrada, dobava i ugradnja PVC dvokrilnih vrata s nadsvjetlom na ulazu u vjetrobran na jugoistočnom pročelju vel. 170/220+70cm. Krila su jednake širine, sa punim dijelom visine 60cm od donjeg ruba izvedenim sa ispunom od PVC panela debljine 44mm, a gornji dio je ostakljen. Krila se otvaraju prema van. Iznad vrata ugraditi nadsvjetlo sa otklopnim otvaranjem na ventus. Potrebno je ugraditi proširenje štoka širine 6,0cm zbog izvedbe izolaterskih radova. Nakon ugradnje PVC stolarije, spoj prozora i nosivog ab stupa zatvoriti PVC maskom kvalitete kao stolarija</t>
    </r>
    <r>
      <rPr>
        <sz val="11"/>
        <color indexed="28"/>
        <rFont val="Arial"/>
        <family val="2"/>
      </rPr>
      <t xml:space="preserve">. </t>
    </r>
    <r>
      <rPr>
        <sz val="11"/>
        <rFont val="Arial"/>
        <family val="2"/>
      </rPr>
      <t>U cijenu uključena dobava i montaža na vratno krilo mehanizma za zatvaranje vrata s ugrađenim prigušivačem - spriječava oštećenja na zidovima, kvakama i okovima, podesivom brzinom zatvaranja - 180°-15°, 15°-0°, vatrootporan prema CE normi(ili jednakovrijedna) i u skladu s EN1154(ili jednakovrijedna) i EN1634(ili jednakovrijedna). Sve ostalo po općem opisu. Obračun po kom.</t>
    </r>
  </si>
  <si>
    <r>
      <t>Izrada, dobava i ugradnja PVC dvokrilnih vrata na ulazu u vjetrobran na sjeverozapadnom pročelju vel. 172/216+80cm. Krila su jednake širine, sa punim dijelom visine 60cm od donjeg ruba izvedenim sa ispunom od PVC panela debljine 44mm, a gornji dio je ostakljen. Krila se otvaraju prema van. Iznad vrata ugraditi nadsvjetlo sa otklopnim otvaranjem na ventus. Potrebno je ugraditi proširenje štoka širine 6,0cm zbog izvedbe izolaterskih radova. Nakon ugradnje PVC stolarije, spoj prozora i nosivog ab stupa zatvoriti PVC maskom kvalitete kao stolarija.</t>
    </r>
    <r>
      <rPr>
        <sz val="11"/>
        <color indexed="28"/>
        <rFont val="Arial"/>
        <family val="2"/>
      </rPr>
      <t xml:space="preserve"> </t>
    </r>
    <r>
      <rPr>
        <sz val="11"/>
        <rFont val="Arial"/>
        <family val="2"/>
      </rPr>
      <t>U cijenu uključena dobava i montaža na vratno krilo mehanizma za zatvaranje vrata s ugrađenim prigušivačem - spriječava oštećenja na zidovima, kvakama i okovima, podesivom brzinom zatvaranja - 180°-15°, 15°-0°, vatrootporan prema CE normi(ili jednakovrijedna) i u skladu s EN1154(ili jednakovrijedna) i EN1634(ili jednakovrijedna). Sve ostalo po općem opisu. Obračun po kom.</t>
    </r>
  </si>
  <si>
    <r>
      <t>Izrada, dobava i ugradnja PVC ulazne staklene stijene na sjeverozapadnom pročelju vel. 230/802cm. Ugraditi lamistal staklo  debljine 6,1mm (prvo i treće staklo) na označenim poljima prema shemi i osigurati statička ojačanja</t>
    </r>
    <r>
      <rPr>
        <sz val="11"/>
        <color indexed="28"/>
        <rFont val="Arial"/>
        <family val="2"/>
      </rPr>
      <t xml:space="preserve">. </t>
    </r>
    <r>
      <rPr>
        <sz val="11"/>
        <rFont val="Arial"/>
        <family val="2"/>
      </rPr>
      <t>Stijena je sastoji od dvokrilnih ostakljenih vrata - donji dio, a gornji dio je po horizontali podjeljen na tri a po vertikali na četiri dijela fiksnim prečkama. Sva polja su fiksna, samo su dva bočna krila u trećem redu na otklopno otvaranje na ventus. U cijenu uključena dobava i montaža na vratno krilo mehanizma za zatvaranje vrata s ugrađenim prigušivačem - spriječava oštećenja na zidovima, kvakama i okovima, podesivom brzinom zatvaranja - 180°-15°, 15°-0°, vatrootporan prema CE normi(ili jednakovrijedna) i u skladu s EN1154(ili jednakovrijedna) i EN1634(ili jednakovrijedna) Sve ostalo po općem opisu. Obračun po kom.</t>
    </r>
  </si>
  <si>
    <t>Dobava i postava lijepljenjem PVC homogene podne obloge (POLYFLOR PRESTYQUE ili jednako vrijedna _________), u dvije boje po izboru investirora. Na ovako pripremljenu podlogu polaže se homogena fleksibilna PVC obloga u boji po izboru investitora, antibakterijskih, fungicidnih, i dr. karakteristika (KE-478 ili jednakovrijedna _________), elektrode za varenje i rad. Trake široke oko 2 m, debljine 2 mm, vatrootpornost HRN 13501-1:2010 (ili jednakovrijedna) :Bfl-s1, sklonost prema statičkom elektricitetu HRN EN 1815:2004 (ili jednakovrijedna) :2kV, postojanost boja prema HRN EN ISO 105-B02:2004:2014 (ili jednakovrijedna) :&lt;-6 stupnjeva, otpornost na kemikalije HRN EN ISO 26987:2013, otpornost na abraziju prema HRN EN 660-2:2003: (ili jednakovrijedna) max. 2,00 mm3, klasa habanja HRN EN ISO 10581:2014: (ili jednakovrijedna) grupa P, izjava o svojstvima (dop) prema HRN EN 14041:2008 (ili jednakovrijedna), zaštitni tretman koji pruža doživotnu zaštitu i otpornost na kiseline i lužine te značajno smanjuje troškove čišćenja i održavanja PUR antibakterijsko djelovanje (E.coli- Saaureus-MRSA) koje spriječava rast &gt; 99,9%.</t>
  </si>
  <si>
    <t>Nagib klupčice od prozora prema van iznosi 5%. Visina čela (okapnice) iznosi 40 mm. Prozore i vrata opremiti kvakama za otvaranje, a u sva vrata ugraditi bravu i cilindar sa tri ključa. Osigurati statičko ojačanje gdje se navodi uz poziciju. U stavci uračunat sav rad, dovoz i montaža, te potrebna radna skela. Oznake na shemama: F - fiksno staklo, L - lamistal staklo, P - ispuna PVC panelom. Obračun po kom. sve komplet.</t>
  </si>
  <si>
    <r>
      <t xml:space="preserve">Prozore, vrata i staklene stijene izraditi od PVC profila  sa 6 komora, 3 brtve, maksimalnog koeficijenta prolaska topline Uf=1,0 W/m2K. Profil sa vanjske i unutarnje strane izvesti u bijeloj boji. Okov izvesti  tako da su sve točke zatvaranja izvedene sa sigurnosnim pločicama. Ugraditi troslojno IZO staklo ukupne debljine 44 mm (4+16+4+16+4), punjeno argonom ( Low-E premaz na prvom i trećem staklu ) ili lamistal staklo gdje se navodi uz poziciju debljine 6,1 mm (prvo i treće staklo), sa PVC distancerima i koeficijentom prolaska topline Ug=0,6 W/m2K. Izraditi prema HRN EU ISO 10077 (ili jednakovrijedna), s maksimalnim ukupnim koeficijentom prolaska topline Uw=1,0 W/m2K. </t>
    </r>
    <r>
      <rPr>
        <sz val="11"/>
        <color indexed="25"/>
        <rFont val="Arial CE"/>
        <family val="2"/>
      </rPr>
      <t xml:space="preserve">Montažu stolarije vršiti prema RAL smjernicama, brtvenom trakom sa "3 u 1" rješenjem. Traka je sastavljena od meke poliuretanske pjene impregnirane vodootpornom smolom i priljepljene na samoljpljivu traku a pozicionira se na stranicu okvira stolarije okrenutu prema građevnom elementu, punom širinom (traka 80x10mm). Otpornost na kišu: 600Pa. </t>
    </r>
    <r>
      <rPr>
        <sz val="11"/>
        <rFont val="Arial CE"/>
        <family val="2"/>
      </rPr>
      <t xml:space="preserve"> Na svakom prozoru ugraditi s unutarnje strane PVC klupčicu debljine 2,0cm i vanjsku aluminijsku plastificiranu kupčicu u boji stolarije. Debljina lima vanjske klupčice je 2,0 mm, sa obje strane na klupčicama ugraditi aluminijski krajnik.</t>
    </r>
  </si>
  <si>
    <t>Dobava i postava vertikalne hidroizolacijske membrane na bazi destiliranog bitumen sa plastomernim polimerima (APP) tipa kao Sika® Sika® BituSeal T-240 PG (-10°C) ili jednakovrijedan______________________, 4.00 kg / m2, armirana poliesterskim netkanim pletivom, obostrano zašticena polietilensklom (PE) folijom za jednostavniju ugradnju, prema EN 13969 (ili jednakovrijedna) i DIN 18195-6 (ili jednakovrijedna). Karakteristike: ≥60 kPa (EN 1928 - B), vlačna čvrastoća 650 N/50mm i 40 % (EN 12311-1) (ili jednakovrijedna). Membrane se ugrađuju u 1 sloju (bočni preklopi; 100mm, čeoni preklopi: 150mm) na podlogu pripremljenu sa temeljnim bitumenskim premazom na bazi otapala tipa kao Sika® Igolflex® P-01 S ili jednakovrijedan_______________________. Obračun po m2 obrađene površine.</t>
  </si>
  <si>
    <t>Dobava i ugradnja jednokomponentnog morta na bazi cementa modificiranog polimerima, odabranog agregata, mikrosilike i staklenih
vlakana, klase R2 (prema EN 1504-3) (ili jednakovrijedna) u svrhu popravka i izravnavanja površine. Obračun po m2 površine.</t>
  </si>
  <si>
    <t>Dobava i ugradnja premaza na bazi polimer-cementa niskog modula elastičnosti oko 8800 MPa, prema EN 1504-2 (ili jednakovrijedna) i EN 1504-9 (ili jednakovrijedna), kapilarno upijnjanje &lt; 0,02 (prema EN 1062-3) (ili jednakovrijedna), prionjiost &gt; 1,30 MPa (prema EN 13687-1) (ili jednakovrijedna). Premaz se nanosi u dva sloja ukupne potrošnja min. 5 kg/m2. Obračun po m² obrađene površine.</t>
  </si>
  <si>
    <t>Dobava i postava hidroizolacije iz sintetičke membrane na bazi mekog PVC-a (EN 13956) (ili jednakovrijedna), armirana poliesterskom mrežicom, UV stabilna, debljine d= 1,5 mm, plošne težine 1,8 kg/m2 (EN 1849-2) (ili jednakovrijedna), klase Bkrov(t1) (EN 13501-5) (ili jednakovrijedna), otpornost na tuču - meka podloga - ≥30m/s (EN 13583) (ili jednakovrijedna), otpornost spoja na trganje ≥300N/50mm (EN 12316-2) (ili jednakovrijedna), otpornost spoja na pucanje ≥600N/50mm (EN 12317-2) (ili jednakovrijedna), μ=20.000 (EN 1931), vlačna čvrstoća - uzdužno ≥1000N/50mm i granično izduženje ≥15% (EN 12311-2) (ili jednakovrijedna),  otpornost na udar - meka podloga ≥700mm (EN 12691) (ili jednakovrijedna). Membrane se polažu i mehanički fiksiraju za podlogu, nehrđajućim vijcima s podložnom pločicom u skladu s proračunom proizvođača hidroizolacijske membrane (prema Eurocodu1). Spojevi se obrađuju toplinskim ili kemijskim putem sa širinom vara od min. 3 cm, preklop 12 cm, u skladu s propisanom tehnologijom od strane proizvođača membrane.  Radove treba izvoditi tvrtka sa važećom potvrdom sa školovanja kod proizvođača membrane. Obračun po m2 ugrađenog materijala.</t>
  </si>
  <si>
    <t>Dobava i postava parne brane od sintetičke membrane na bazi polietilena (LDPE) (d= 0,20 mm, PE, µ = 1.000.000, Sd = 220). Plošna gustoća 195 g/m2 (EN 1849-2) (ili jednakovrijedna). Vlačna čvrstoća ≥170N/50mm i granično istezanje ≥500% (EN 12311-2) (ili jednakovrijedna), otpornost na trganje - udužno : ≥120N (EN 12310-1) (ili jednakovrijedna), posmična otpornost spojeva sa najmenskom trakom ≥60N/50mm (EN 12317-2) (ili jednakovrijedna).  Membrana se slobodno polaže na podlogu i spaja samoljepljivom trakom na bazi butil-gume u preklopu spoja od 8 cm. Periferno se membrana lijepi za atiku ili zid samoljepljivom trakom na bazi butil-gume. Sloj parne brane potrebno je uzdići do visine termo izolacije. Ljepljenje uračunato u stavku. Radove treba izvoditi tvrtka sa važećom potvrdom sa školovanja kod proizvođača membrane. Obračun po m2 ugrađenog materijala.</t>
  </si>
  <si>
    <t>Dobava i postava hidroizolacije iz sintetičke membrane na bazi mekog PVC-a (EN 13956) (ili jednakovrijedna), armirana poliesterskom mrežicom, UV stabilna, debljine d= 1,5 mm, plošne težine 1,8 kg/m2 (EN 1849-2) (ili jednakovrijedna), klase Bkrov(t1) (EN 13501-5) (ili jednakovrijedna), otpornost na tuču - meka podloga - ≥30m/s (EN 13583) (ili jednakovrijedna), otpornost spoja na trganje ≥300N/50mm (EN 12316-2) (ili jednakovrijedna), otpornost spoja na pucanje ≥600N/50mm (EN 12317-2) (ili jednakovrijedna), μ=20.000 (EN 1931) (ili jednakovrijedna), vlačna čvrstoća - uzdužno ≥1000N/50mm i granično izduženje ≥15% (EN 12311-2) (ili jednakovrijedna),  otpornost na udar - meka podloga ≥700mm (EN 12691) (ili jednakovrijedna). Membrane se polažu i mehanički fiksiraju za podlogu, nehrđajućim vijcima s podložnom pločicom u skladu s proračunom proizvođača hidroizolacijske membrane (prema Eurocodu1). Spojevi se obrađuju toplinskim ili kemijskim putem sa širinom vara od min. 3 cm, preklop 12 cm, u skladu s propisanom tehnologijom od strane proizvođača membrane.  Radove treba izvoditi tvrtka sa važećom potvrdom sa školovanja kod proizvođača membrane. Obračun po m2 ugrađenog materijala.</t>
  </si>
  <si>
    <t>Dobava i postava hidroizolacije iz sintetičke membrane na bazi mekog PVC-a (EN 13956) (ili jednakovrijedna), armirana poliesterskom mrežicom, UV stabilna, debljine d= 1,5 mm, plošne težine 1,8 kg/m2 (EN 1849-2) (ili jednakovrijedna), klase Bkrov(t1) (EN 13501-5), otpornost na tuču - meka podloga - ≥30m/s (EN 13583) (ili jednakovrijedna), otpornost spoja na trganje ≥300N/50mm (EN 12316-2) (ili jednakovrijedna), otpornost spoja na pucanje ≥600N/50mm (EN 12317-2) (ili jednakovrijedna), μ=20.000 (EN 1931) (ili jednakovrijedna), vlačna čvrstoća - uzdužno ≥1000N/50mm i granično izduženje ≥15% (EN 12311-2) (ili jednakovrijedna),  otpornost na udar - meka podloga ≥700mm (EN 12691) (ili jednakovrijedna). Membrane se polažu i mehanički fiksiraju za podlogu, nehrđajućim vijcima s podložnom pločicom u skladu s proračunom proizvođača hidroizolacijske membrane (prema Eurocodu1). Spojevi se obrađuju toplinskim ili kemijskim putem sa širinom vara od min. 3 cm, preklop 12 cm, u skladu s propisanom tehnologijom od strane proizvođača membrane.  Radove treba izvoditi tvrtka sa važećom potvrdom sa školovanja kod proizvođača membrane. Obračun po m2 ugrađenog materijala.</t>
  </si>
  <si>
    <t>Bojanje unutarnjih zidova perivim bojama u mat varijanti( otpornost na mokro trljanje razred 1 prema EN 13300) (ili jednakovrijedna) na bazi vode u dva premaza u boji po uzoru na postojeću u dvorani do visine 290 cm i u ostalim prostorima do visine 180 cm (2 tona boje). U stavci uračunati gletanje i brušenje zidova, nanošenje impregnacije, sav  potreban materijali, rad i potrebnu radnu skelu. Obraču se vrši po m2. Sve komplet.</t>
  </si>
  <si>
    <t>Bojanje unutarnjih zidova neperivim bojama ( otpornost na mokro trljanje razred 5 prema EN 13300) (ili jednakovrijedna) na bazi vode u dva premaza u bijeloj boji. U stavci uračunati gletanje i brušenje zidova, nanošenje impregnacije, sav  potreban materijali, rad i potrebnu radnu skelu. Obraču se vrši po m2. Sve komplet.</t>
  </si>
  <si>
    <t>Bojanje spuštenih stropova od gipskartonskih ploča na stropu dvorane, neperivim bojama ( otpornost na mokro trljanje razred 5 prema EN 13300) (ili jednakovrijedna) na bazi vode u dva premaza u boji po izboru projektanta . U stavci uračunati gletanje i brušenje stropova, sav  potreban materijali, rad i potrebnu radnu skelu. Obračun se vrši po m2. sve komplet.</t>
  </si>
  <si>
    <t>Materijal za izradu povezanog sustava za vanjsku izolaciju nabaviti od jednog proizvođača (certificirani sustav). Prije početka radova izvršiti dubinsku akrilnu impregnaciju.  Skela obračunata u zidarskim radovima. U cijenu osnovnog kvadrata od 14 cm vune uračunato i obrada špaleta uz stupove sa 8 cm kamene vune. Obračun po m2 obrađenog pročelja sve komplet sa završnom obradom.</t>
  </si>
  <si>
    <t>Obrada pročelja povezanim sustavom za vajnsku toplinsku izolaciju ( sa ETA odobrenjem sustava ) koji se sastoji od polimernog ljepila, kamene vune ( 90,0 kg/m3 unutarnji sloj vune i 150 kg/m3 sanjski sloj vune) MW prema HRN EN 13162 (ili jednakovrijedna) , polimerne cementne žbuke u dva sloja sa alkalno otpornom staklenom mrežicom ( min. 170 g/m2) debljine 0,5 cm ( minimalna pokrivenost ljepila 40 % ).Metoda ljepljenja potpuno pokrivno. Ploče dodatno pričvrstiti  tipskim držačima dužine 26,0 cm  ( min. 6 kom/m2  W shema ) ubušenim u pročelje prema uputama proizvođača. Sve šupline između ploča i između zidova i ploča zapuniti poliuretanskom pjenom. Prije nanošenja završnog sloja nanijeti predpremaz po cijeloj površini, 24 sta prije nanošenja završnog sloja. Komplet sa svim materijalom potrebnim prema uputama proizvođača ( ojačanje rubova, mrežica, cementna žbuka sa dodacima polimera, okapna aluminijska lajsna na dnu pročelja, okapna PVC lajsna sa gornje strane prozora). Završnu obradu pročelja izvesti silikonskom  dekorativnom žbukom, granulacije 2,0 mm u dvije boje sa fungicidnim dodatkom,koji sprečava pojavu algi i gljivica na pročelju.</t>
  </si>
  <si>
    <t>Obrada podnožja zgrade ekstrudiranim polistirenom (33 kg/m3) XPS prema HRN EN 13164 (ili jednakovrijedna), debljine  8,00 cm , postavljenog na sloj polimernog ljepila. Preko polistirena postaviti sloj polimerne cementne žbuke  ,u dva sloja, sa alkalno otpornom staklenom mrežicom ( min. 170 g/m2 ) , debljine 0,5 cm. Ploče dodatno pričvrstiti tipskim držačima ( min. 10 kom/m2 ), ubušenim u podnožje zgrade prema uputama proizvođača. Na sve spojeve na uglovima potrebno je ugraditi PVC kutni profil s mrežicom. Nakon nanošenja polimerne cementne žbuke potrebno je nanijeti sloj jednokomponentna  fleksibilne mase za izolaciju protiv vlage kao Sockel Schutz Fleksibel(Karakteristike:na bazi cementa;za primjenu na toplinskim sustavima; trajno elastična; hidraulički protvrdnjavajuća, vodonepropusna, UW postojana i bez otapala) ili jednakovrijedna_____________________. Nakon nanošenja sloja za izolaciju potrebno je nanijeti univerzalni predpremaz. Završnu obradu podnožja zgrade izvesti organski vezanom tankoslojnom pastoznom žbukom za zaribavanje, granulacije 2 mm. Osušeni nanos žbuke daje izgled mozaika sitnozrnog prirodnog kamena. Komplet sa svim materijalom potrebnim prema uputama proizvođača. Obračun po m2 .</t>
  </si>
  <si>
    <t>Opis isti kao stavka 1. samo ekstrudirani polistiren (33 kg/m3) XPS prema HRN EN 13164 (ili jednakovrijedna) , debljine  3,00 cm. Komplet sa svim materijalom potrebnim prema uputama proizvođača. Obračun po m2.</t>
  </si>
  <si>
    <r>
      <t xml:space="preserve">Na pripremljenu podlogu polaže se elastična podna obloga </t>
    </r>
    <r>
      <rPr>
        <b/>
        <sz val="11"/>
        <rFont val="Arial"/>
        <family val="2"/>
      </rPr>
      <t xml:space="preserve">GRABO  EXTREME  </t>
    </r>
    <r>
      <rPr>
        <sz val="11"/>
        <rFont val="Arial"/>
        <family val="2"/>
      </rPr>
      <t xml:space="preserve">ili jednakovrijedna </t>
    </r>
    <r>
      <rPr>
        <b/>
        <sz val="11"/>
        <rFont val="Arial"/>
        <family val="2"/>
      </rPr>
      <t xml:space="preserve">________________________________ </t>
    </r>
    <r>
      <rPr>
        <sz val="11"/>
        <rFont val="Arial"/>
        <family val="2"/>
      </rPr>
      <t>trakama širine 200 cm, ukupne debljine 8,00mm. Podloga dvostruka pjena u zatvorenoj ćeliji.  Vatrootpornost prema EN 13501-1  Cfls1 (ili jednakovrijedna); ekološki certifikat ISO 14001 (ili jednakovrijedna); TECH površina - lagano za održavanje; reflektirajući sjaj EN 2813  &lt;30% (ili jednakovrijedna); otpornost na rolajući  teret EN 1569  1500N (ili jednakovrijedna); dimenzijska stabilnost EN ISO 23999 0,2% (ili jednakovrijedna); sportski atest EN 426 (ili jednakovrijedna); trenje EN ISO 13036-4  80-110 (ili jednakovrijedna); šok apsorpcija prema EN 14808: 28% (ili jednakovrijedna); vertikalna deformacija prema EN 14809 (ili jednakovrijedna): ≤ 1,08 mm; odboj lopte prema EN 12235 (ili jednakovrijedna):  98%;  otpornost na udubljenja prema EN 1516 (ili jednakovrijedna): ≤ 0.5 mm; Izolacija udarca zvuka EN ISO 717-2 (ili jednakovrijedna)   22dB; Otpornost na kemikalije EN ISO 26987 (ili jednakovrijedna); Otpornost na abrazije EN ISO 5470-1 &lt;250 (ili jednakovrijedna).  Sportski certifikati: IFF, WTTC, ITTF, FIBA, IBF, IHF, FIVB. Antibakterijski tretman površine.</t>
    </r>
  </si>
  <si>
    <t xml:space="preserve"> Obloga se lijepi cijelom površinom, a lijepilo se odabire prema prema preporuci proizvođača podne obloge. Rubovi traka krojeni i rezani za zavarivanje elektrodom u boji po izboru projektanata. Boja podloge prema izboru projektanta, a prema osnovnoj karti boja podne obloge.  Obračun po m2 gotovih(ugrađenih) podnih površina. U cijenu uračunato KE 2000S ili jednakovrijedan___________________________, materijal i rad.</t>
  </si>
  <si>
    <t>Dobava i postava lijepljenjem PVC homogene podne obloge (POLYFLOR PRESTYQUE ili jednako vrijedna _________), u dvije boje po izboru investirora. Na ovako pripremljenu podlogu polaže se homogena fleksibilna PVC obloga u boji po izboru investitora, antibakterijskih, fungicidnih, i dr. karakteristika (KE-478 ili jednakovrijedna _________), elektrode za varenje i rad. Trake široke oko 2 m, debljine 2 mm, vatrootpornost HRN 13501-1:2010:Bfl-s1 (ili jednakovrijedna), sklonost prema statičkom elektricitetu HRN EN 1815:2004:2kV (ili jednakovrijedna), postojanost boja prema HRN EN ISO 105-B02:2004:2014: (ili jednakovrijedna) &lt;-6 stupnjeva, otpornost na kemikalije HRN EN ISO 26987:2013 (ili jednakovrijedna), otpornost na abraziju prema HRN EN 660-2:2003: (ili jednakovrijedna) max. 2,00 mm3, klasa habanja HRN EN ISO 10581:2014: (ili jednakovrijedna) grupa P, izjava o svojstvima (dop) prema HRN EN 14041:2008 (ili jednakovrijedna), zaštitni tretman koji pruža doživotnu zaštitu i otpornost na kiseline i lužine te značajno smanjuje troškove čišćenja i održavanja PUR antibakterijsko djelovanje (E.coli- Saaureus-MRSA) koje spriječava rast &gt; 99,9%.</t>
  </si>
  <si>
    <t xml:space="preserve"> Obloga potpuno zalijepljena ljepilom prema preporuci proizvođača ljepila, rubovi traka ili ploča krojeni i rezani za toplo zavarivanje elektrodama u boji po izboru investitora. Obračun po m2 ugrađene podne obloge.</t>
  </si>
  <si>
    <t>Hidrodinamička priprema AB površine, odnosno vodenim mlazom tlaka od 150 bara, kako bi se uklonile površinske nečistoće. Čiščenje korodirane armature do stupnja čistoće Sa 2 ½  prema HRN ISO 8501-1 (ili jednakovrijedna). Obračun po m2 očišćene površine.</t>
  </si>
  <si>
    <t>Dobava materijala i izrada obloge vanjskih zidova dvorane Aquapanel Outdoor cementnim pločama ili jednakovrijednim ______________, d=12.5 mm, sa svom pokonstrukcijom. Površina ploče obložena je mrežom od staklenih vlakana, a rub dodatno ojačan i prilagođen lakšoj montaži. Zidovi se oblažu na visini od 9 do 12 na zabatima dvorane (Detalj 2-dvorana. Udaljenost obloge od zida 40 cm. Učvršćenja u postojeći zid svakih 50 cm..  U cijenu uključiti sav potreban pribor za pričvršćenje,  obradu spojeva i potrebnu radnu skelu 9-12 m.  Obračun po m2 sve komplet.</t>
  </si>
  <si>
    <t>Dobava i montaža PP sustava kanalizacijskih  cijevi  u skladu sa EN 1451 (ili jednakovrijedna) i ISO standardima za unutarnju kanalizaciju (ili jednakovrijedna). Kanalizacijske cijevi spajaju se na kolčak brtvljene gumenim brtvama, u svemu prema uputi proizvođača, za horizontalnu i vertikalnu kanalizaciju. U cijenu uključiti sva potrebna šlicanja zida i poda, kao i postavljanje obujmica na svim potrebnim mjestima. Sve komplet sposobno za uporabu.</t>
  </si>
  <si>
    <t xml:space="preserve">Izrada bitumeniziranog nosivog sloja asfaltbeona AC 22 base 50/70 debljine 5,0 cm. Radovi obuhvaćaju nabavu materijala, proizvodnju mješavine, prijevoz do mjesta ugradnje, prskanje podloge bitumenskom emulzijom, te ugradnju uporabom odgovarajućih strojeva i opreme te sav rad na ugradnji tog sloja . Izvedba, kontrola i obračun prema ( HRN EN 13108-1) (ili jednakovrijedna). Obračun po m2 gornje površine stvarno položenog sloja.                               </t>
  </si>
  <si>
    <t xml:space="preserve">Izrada habajućeg  sloja asfaltbeona AC 11 surf 50/70 debljine 3,0 cm. Radovi obuhvaćaju nabavu materijala, proizvodnju mješavine, prijevoz do mjesta ugradnje,pripremu podloge,  prskanje podloge bitumenskom emulzijom, te ugradnju uporabom odgovarajućih strojeva i opreme te sav rad na ugradnji tog sloja . Izvedba, kontrola i obračun prema ( HRN EN 13108-1) (ili jednakovrijedna). Obračun po m2 gornje površine stvarno položenog sloja.  Dovođenje asfaltne površine u prvobitno stanje (na mjestu gdje je predviđeno razbijanje asfaltne površine)                          </t>
  </si>
  <si>
    <t>Montažnog instalacijskog elementa za WC školjku visine ugradnje 112 cm s niskošumnim ugradbenim vodokotlićem za 6/3 l ispiranje, izrađenim prema HRN EN 14055:2011 (ili jednakovrijedna). Instalacijski element je samonosiv za ugradnju u suhomontažnu zidnu ili predzidnu konstrukciju obloženu gipskartonskim pločama, komplet sa integriranim kutnim ventilom priključka vode 1/2 ", niskošumnim uljevnim ventilom, odvodnim koljenom d 90/110 mm, sa zvučno izoliranom obujmicom, spojnim komadom za WC školjku s brtvenim manžetama i setom zvučne izolacije, vijcima za učvršćenje keramike i svim potrebnim priborom za ugradnju prema uputama proizvođača. I odgovarajuća metalna tipka (inox) s dodatnim fiksiranjem</t>
  </si>
  <si>
    <t>Montažnog instalacijskog elementa za WC školjku visine ugradnje 112 cm s niskošumnim ugradbenim vodokotlićem za 6/3 l ispiranje, izrađenim prema HRN EN 14055:2011 (ili jednakovrijedna). Instalacijski element je samonosiv za ugradnju u suhomontažnu zidnu ili predzidnu konstrukciju obloženu gipskartonskim pločama, komplet s integriranim kutnim ventilom priključka vode 1/2", niskošumnim uljevnim ventilom, odvodnim koljenom d 90/110 mm sa zvučno izoliranom obujmicom, spojnim komadom za WC školjku s brtvenim manžetama i setom zvučne izolacije, vijcima za učvršćenje keramike i svim potrebnim priborom za ugradnju prema uputama proizvođača. Element sadrži oslonce za montažu rukohvata s obje strane. I odgovarajuća baterijska tipka sa senzorom.</t>
  </si>
  <si>
    <t>Dobava i montaža PP sustava kanalizacijskih  cijevi  u skladu sa EN. 1451 (ili jednakovrijedna) i ISO standardima za unutarnju kanalizaciju (ili jednakovrijedna). Kanalizacijske cijevi spajaju se na kolčak brtvljene gumenim brtvama, u svemu prema uputi proizvođača, za horizontalnu i vertikalnu kanalizaciju. U cijenu uključiti sva potrebna šlicanja zida i poda, kao i postavljanje obujmica na svim potrebnim mjestima. Sve komplet sposobno za uporabu.</t>
  </si>
  <si>
    <t>Dobava , prijenos i montaža kompletnog WC-a, koji se sastoji od:                                                                                -konzolne keramičke WC školjke bez ruba. Uključivo daska sa poklopcem bijele boje od Duroplasta (ili jednakovrijedan ___________) sa "soft close" tehnologijom.</t>
  </si>
  <si>
    <r>
      <t>Proizvodi navedenih proizvođača u ovom troškovniku mogu se isporučiti i od drugih proizvođača uz uvjet</t>
    </r>
    <r>
      <rPr>
        <b/>
        <i/>
        <sz val="10"/>
        <rFont val="Arial"/>
        <family val="2"/>
      </rPr>
      <t xml:space="preserve"> jednakovrijednih ili boljih tehničkih karakteristika.</t>
    </r>
    <r>
      <rPr>
        <i/>
        <sz val="10"/>
        <rFont val="Arial"/>
        <family val="2"/>
      </rPr>
      <t xml:space="preserve"> Proizvodi koji su navedeni kao primjer, smatraju se ponuđenima, ako Ponuditelj n</t>
    </r>
    <r>
      <rPr>
        <i/>
        <sz val="10"/>
        <color indexed="8"/>
        <rFont val="Arial"/>
        <family val="2"/>
      </rPr>
      <t>e navede nikakve druge proizvode na za to predviđeno mjesto. Parametre za ocjenu jednakovrijednosti proizvoda Ponuditelj dokazuje pomoću tehničkih listova za ponuđeni proizvod  (tehničkih kataloga) izdanih od strane proizvođača.</t>
    </r>
  </si>
  <si>
    <t xml:space="preserve"> - Demontaža rampe mjerno-regulacijske postaje - MRP u kompletu sa zaštitnim čeličnim ormarom – komplet 1.</t>
  </si>
  <si>
    <t>dimenzije: NO 80 – 50 (predviđeno cca 3 metra)</t>
  </si>
  <si>
    <t>dimenzije: NO 80 – ukupno 2 komada</t>
  </si>
  <si>
    <t>dimenzije: R 6/4" – ukupno 2 komada</t>
  </si>
  <si>
    <t>tip kotla: ST-35-TV - 400 kW  -  2 komada</t>
  </si>
  <si>
    <t>tip plamenika: WEISHAUPT WG40-500kW – 2 komada</t>
  </si>
  <si>
    <t>tip:  SB 20 - 2000 litara – 1 komad</t>
  </si>
  <si>
    <t>dimenzije: NO 80 – 125 – metara 25</t>
  </si>
  <si>
    <t>dimenzije: NO 40 – 65  -  metara 20</t>
  </si>
  <si>
    <t>dimenzije: NO 80 – metara 10</t>
  </si>
  <si>
    <t>dimenzije: NO 40 – metara  10</t>
  </si>
  <si>
    <t>dimenzije: NO 80 – 125  - komada  12</t>
  </si>
  <si>
    <t>dimenzije: NO 40 – 65 – komada 66</t>
  </si>
  <si>
    <t>dimenzije: R 6/4" – ½" – ukupno 24 komada</t>
  </si>
  <si>
    <t>Demontaža i transport postojećih radijatorskih baterija kompletiranih od aluminijskih članaka u kompletu sa radijatorskim armaturama (ventil, prigušica, odzračni ispusni ventil) i pripadajućim ovjesnim priborom.
Radijatorske baterije transportirati u prostor gdje će se izvršiti sanacija istih. Potrebno je demontirati ukupno 78 radijatorskih baterija.</t>
  </si>
  <si>
    <t>SOLAR 600/80           - 22 bat.</t>
  </si>
  <si>
    <t>EKONOMIK SE 690   - 54 bat.</t>
  </si>
  <si>
    <t>EKONOMIK SE 285   -  2 bat.</t>
  </si>
  <si>
    <t xml:space="preserve"> - cijevi čelične NO15 – NO20 – ukupno 52 metra</t>
  </si>
  <si>
    <t xml:space="preserve"> - cijevi čelične NO25 – NO32 – ukupno 96 metara</t>
  </si>
  <si>
    <t xml:space="preserve"> - cijevi čelične NO40 – NO50 – ukupno  112 metara</t>
  </si>
  <si>
    <t>Servisiranje postojećeg plinskog regulatora tlaka te prilagođavanje istog na izlazni radni tlak plina od 20 mbar za pravilan rad novih plinskih kotlova (ugradnja adekvatne opruge - radove izvodi distributer plina)</t>
  </si>
  <si>
    <t xml:space="preserve">Priključna vrijednost G20 (15 °C, 1013 mbar): 29,6 m³/h
Emisija CO: 20 mg/kWh
Nazivni st. djelovanja (stacionarno) pri 60/40 °C: 100,5 %
30 %-stupanj djelotvornosti: 108,4 %
Maks. temperatura polaznog voda: 85 °C
Temperatura u polaznom vodu koja se može namjestiti (tvornička postavka 80 °C): 35 - 85 °C
Maks. pogonski tlak: 6 bar
Sadržaj grijaćeg kotla: 17,37 l
</t>
  </si>
  <si>
    <r>
      <t>Gubitak tlaka (ΔT=20 K): 105 mbar
Količina kondenzirane vode (40/30 °C): 47 l/h
Nazivni napon: 230 V / 50 Hz
Maks.elektr. potrošnja snage: 320 W
Vrsta zaštite: IP20
Visina: 1285 mm
Širina: 695 mm
Dubina: 1550 mm
Montažna težina: 310 kg
Težina uređaja spremnog za rad: 340 kg
Priključak na grijanje: R2"
Priključak za kondenzat:</t>
    </r>
    <r>
      <rPr>
        <sz val="10"/>
        <rFont val="Symbol"/>
        <family val="1"/>
      </rPr>
      <t xml:space="preserve"> f </t>
    </r>
    <r>
      <rPr>
        <sz val="10"/>
        <rFont val="Arial"/>
        <family val="2"/>
      </rPr>
      <t>21 mm
Plinski priključak: R 1 1/2"
Nastavci za dimni plin/dovod zraka: 200/130 mm</t>
    </r>
  </si>
  <si>
    <t>parametri za ocjenu jednakovrijednosti:</t>
  </si>
  <si>
    <t>temperatura dimnih plinova: - minimalna  -  62 °C</t>
  </si>
  <si>
    <t xml:space="preserve">              -  maximalna   -  72 °C</t>
  </si>
  <si>
    <t>50,0 – 280 kW</t>
  </si>
  <si>
    <t xml:space="preserve">toplinski kapacitet kotla </t>
  </si>
  <si>
    <t>min. 230 kW</t>
  </si>
  <si>
    <t>nazivni CO2 – maximalni:</t>
  </si>
  <si>
    <t>9,3 Vol%</t>
  </si>
  <si>
    <t>stupanj djelovanja pri 80/60 °C:</t>
  </si>
  <si>
    <t>min. 97%</t>
  </si>
  <si>
    <t xml:space="preserve"> - veličina:</t>
  </si>
  <si>
    <t xml:space="preserve"> - temperatura dimnih plinova: - minimalna           °C</t>
  </si>
  <si>
    <t xml:space="preserve">                                                - maximalna           °C</t>
  </si>
  <si>
    <t xml:space="preserve"> - topl. snaga kotla (60-40°C):</t>
  </si>
  <si>
    <t>kW</t>
  </si>
  <si>
    <t xml:space="preserve"> - toplinski kapacitet kotla:</t>
  </si>
  <si>
    <t xml:space="preserve"> - nazivni CO2</t>
  </si>
  <si>
    <t>Vol%</t>
  </si>
  <si>
    <t xml:space="preserve"> - stupanj djelovanja pri 80/60 °C:</t>
  </si>
  <si>
    <t>%</t>
  </si>
  <si>
    <t>Pločasti izmjenivač topline, slijedeći karakteristika:
Priključak: DN 80
Duljina: 271 mm
Širina: 409 mm
Ukupna visina: 532 mm
Razmak između spojnica: 421 mm
Visina od poda: 135 mm
Tip prirubnice: PN6</t>
  </si>
  <si>
    <t>PHE C 720 kW</t>
  </si>
  <si>
    <t>min. volumni protok – primar:</t>
  </si>
  <si>
    <t>7,0 m³/h</t>
  </si>
  <si>
    <t xml:space="preserve">     – sekundar:</t>
  </si>
  <si>
    <t>8,5 m³/h</t>
  </si>
  <si>
    <t xml:space="preserve"> - min. volumni protok – primar:</t>
  </si>
  <si>
    <t xml:space="preserve">        m³/h</t>
  </si>
  <si>
    <t>– sekundar:</t>
  </si>
  <si>
    <t>Automatika sa regulacijom u ovisnosti o vanjskoj temperaturi za više krugova grijanja i spajanje u kaskadu. Regulacija temperature polaznog voda jednog direktnog i dva kruga s trosmjernim ventilom te pripreme potrošne tople vode. Osvijetljeni zaslon s prikazom tekstualnih poruka na hrvatskom jeziku te grafičkim prikazom aktualnih stanja rada. Digitalni sat s tjednim programom i tri vremenska perioda po danu (za centralno grijanje i za pripremu potrošne tople vode sa optočnom crpkom). Sve kompatibilno sa uređajima iz stavke 17. ovog troškovnika</t>
  </si>
  <si>
    <t>kompatibilno sa uređajima iz stavke 17. troškovnika</t>
  </si>
  <si>
    <t>Dimovodni elementi</t>
  </si>
  <si>
    <t>Prilikom  narudžbe navedenih dimovodnih elemenata predlažemo da kontaktirati proizvođača opreme, zbog kompletiranja svih elemenata za ispravan rad kondenzacijskih plinskih uređaja !</t>
  </si>
  <si>
    <t>Navedena crpka je predviđena od strane proizvođača plinskih kondenzacijskih uređaja (stavka 17), te je kao takva obavezna ako se nude plinski uređaji Vaillant.</t>
  </si>
  <si>
    <t>Ako se u stavci 17. nudi jednakovrijedan proizvod, potrebno je ovdje ponuditi crpku za ponuđene plinske uređaje.</t>
  </si>
  <si>
    <r>
      <t xml:space="preserve">maximalni protok kod pada tlaka </t>
    </r>
    <r>
      <rPr>
        <sz val="10"/>
        <rFont val="Symbol"/>
        <family val="1"/>
      </rPr>
      <t>D</t>
    </r>
    <r>
      <rPr>
        <sz val="10"/>
        <rFont val="Arial"/>
        <family val="2"/>
      </rPr>
      <t>p=30 kPa (iz Q – H dijagrama)</t>
    </r>
  </si>
  <si>
    <t>12 m3/h</t>
  </si>
  <si>
    <r>
      <t xml:space="preserve"> - maximalni protok kod pada tlaka  </t>
    </r>
    <r>
      <rPr>
        <sz val="10"/>
        <rFont val="Symbol"/>
        <family val="1"/>
      </rPr>
      <t>D</t>
    </r>
    <r>
      <rPr>
        <sz val="10"/>
        <rFont val="Arial"/>
        <family val="2"/>
      </rPr>
      <t>p=30 kPa (iz Q – H dijagrama)</t>
    </r>
  </si>
  <si>
    <t>m3/h</t>
  </si>
  <si>
    <r>
      <t xml:space="preserve">maximalni protok kod pada tlaka </t>
    </r>
    <r>
      <rPr>
        <sz val="10"/>
        <color indexed="8"/>
        <rFont val="Symbol"/>
        <family val="1"/>
      </rPr>
      <t>D</t>
    </r>
    <r>
      <rPr>
        <sz val="10"/>
        <color indexed="8"/>
        <rFont val="Arial"/>
        <family val="2"/>
      </rPr>
      <t>p=30 kPa (iz Q – H dijagrama)</t>
    </r>
  </si>
  <si>
    <t>20 m3/h</t>
  </si>
  <si>
    <r>
      <t xml:space="preserve"> - maximalni protok kod pada tlaka  </t>
    </r>
    <r>
      <rPr>
        <sz val="10"/>
        <color indexed="8"/>
        <rFont val="Symbol"/>
        <family val="1"/>
      </rPr>
      <t>D</t>
    </r>
    <r>
      <rPr>
        <sz val="10"/>
        <color indexed="8"/>
        <rFont val="Arial"/>
        <family val="2"/>
      </rPr>
      <t>p=30 kPa (iz Q – H dijagrama)</t>
    </r>
  </si>
  <si>
    <r>
      <t xml:space="preserve">protok na radu u 2. brzini, kod pada tlaka </t>
    </r>
    <r>
      <rPr>
        <sz val="10"/>
        <color indexed="8"/>
        <rFont val="Symbol"/>
        <family val="1"/>
      </rPr>
      <t>D</t>
    </r>
    <r>
      <rPr>
        <sz val="10"/>
        <color indexed="8"/>
        <rFont val="Arial"/>
        <family val="2"/>
      </rPr>
      <t>p=25 kPa (iz Q – H dijagrama)</t>
    </r>
  </si>
  <si>
    <t>1,4 m3/h</t>
  </si>
  <si>
    <r>
      <t xml:space="preserve"> - protok u 2. brzini kod pada tlaka  </t>
    </r>
    <r>
      <rPr>
        <sz val="10"/>
        <color indexed="8"/>
        <rFont val="Symbol"/>
        <family val="1"/>
      </rPr>
      <t>D</t>
    </r>
    <r>
      <rPr>
        <sz val="10"/>
        <color indexed="8"/>
        <rFont val="Arial"/>
        <family val="2"/>
      </rPr>
      <t>p=25 kPa (iz Q – H dijagrama)</t>
    </r>
  </si>
  <si>
    <t>kapacitet  Kvs  (m3/h)</t>
  </si>
  <si>
    <t>31 m3/h</t>
  </si>
  <si>
    <t>maximalni pad tlaka  (kPa)</t>
  </si>
  <si>
    <t>300 kPa</t>
  </si>
  <si>
    <t xml:space="preserve"> - kapacitet  Kvs</t>
  </si>
  <si>
    <r>
      <t xml:space="preserve"> - naximalni pad tlaka  </t>
    </r>
    <r>
      <rPr>
        <sz val="10"/>
        <rFont val="Symbol"/>
        <family val="1"/>
      </rPr>
      <t>D</t>
    </r>
    <r>
      <rPr>
        <sz val="10"/>
        <rFont val="Arial"/>
        <family val="2"/>
      </rPr>
      <t>p</t>
    </r>
  </si>
  <si>
    <t>kPa</t>
  </si>
  <si>
    <t>Elektro radovi na ožičenju kotlovske automatike i montirane opreme u polju kao što su osjetnici temperature,elektromotorni mješači i cirkulacijska pumpa uključivo i sav potreban elekto materijal</t>
  </si>
  <si>
    <t>pribor za NOVE radijatorske baterije - 19 baterije</t>
  </si>
  <si>
    <t>Predviđeno je korištenje postojećih radijatorskih baterija sastavljenih od Al člankastih radijatora proizvod Lipovica, tip SOLAR 600/80, pa je zbog kompatibilnosti i mogućnosti slaganja radijatorskih baterija po novom rasporedu potrebno nuditi upravo tražene u stavkama troškovnika.</t>
  </si>
  <si>
    <t>pribor za POSTOJEĆE radijatorske baterije - 56 baterija</t>
  </si>
  <si>
    <t>Ispiranje vodenim mlazom demontiranih AL. radijatorskih baterija , bojanje istih bojom otpornom na visoku temperaturu nakon kompletiranja radijatorskih baterija i montaža novih radijatorskih redukcija. Potrebno je izvršiti ispiranje ukupno 78 radijatorskih baterija sa 1435 radijatorskih članaka</t>
  </si>
  <si>
    <t>SOLAR 600/80 – 22 baterije</t>
  </si>
  <si>
    <t>EKONOMIK SE 690 55 baterija</t>
  </si>
  <si>
    <t xml:space="preserve">EKONOMIK SE 285 – 1 baterija </t>
  </si>
  <si>
    <t>Kompletiranje saniranih i novih radijatorskih baterija  ( ukupno 97), sa novim radijatorskim armaturama i montaža na postojeću instalaciju centralnog grijanja i montaža kompletne nove instalacije grijanja do pune pogonske gotovosti sa ugradnjom svih navedenih elemenata, uključivo izrada svih potrebnih prodora kroz građevinske elemente.
U stavku uračunato i potrebno prilagođavanje cijevnih priključaka instalacije grijanja potrebno za spajanje na postojeće radijatore.</t>
  </si>
  <si>
    <t>Ispitivanje instalacijena na nepropusnost, funkcionalna proba te regulacija ogrijavnih tijela.</t>
  </si>
  <si>
    <t>Montaža prigušivača zvuka na ventilacijske kanale iza postojeće ventilacijske komore, a prema dvorani do pune pogonske sposobnosti sa ugradnjom svih potrebnih elemenata do pune pogonske gotovosti.</t>
  </si>
  <si>
    <t>Dobava i postava toplinske izolacije u pločama za sustav grijanja / hlađenja, klase zapaljivosti B1, tehničkim karakteristikama:</t>
  </si>
  <si>
    <t xml:space="preserve">toplinska vodljivost kod 0°C   </t>
  </si>
  <si>
    <t>max. 0,033 (W/m°C)</t>
  </si>
  <si>
    <t xml:space="preserve">područje primjene                </t>
  </si>
  <si>
    <t>- 50 - +105 °C</t>
  </si>
  <si>
    <t xml:space="preserve">debljina izolacije                           </t>
  </si>
  <si>
    <t>Obračun stavke vrši se po m2 postavljene izolacije, a stavkom je potrebno obuhvatiti pored same montaže i sav pomoćni materijal kao što su ljepilo, završne trake na svakom spoju i dr.</t>
  </si>
  <si>
    <r>
      <t xml:space="preserve">Servisni radovi na postojećoj ventilacijskoj komori oznake </t>
    </r>
    <r>
      <rPr>
        <b/>
        <sz val="10"/>
        <color indexed="8"/>
        <rFont val="Arial"/>
        <family val="2"/>
      </rPr>
      <t xml:space="preserve">KU 7-LU 25, "Proklima", </t>
    </r>
    <r>
      <rPr>
        <sz val="10"/>
        <color indexed="8"/>
        <rFont val="Arial"/>
        <family val="2"/>
      </rPr>
      <t>tv.broj: 1827 iz 2002 godine, sa ventilatorom RDN 500R, na opremi automatike sa elementima u polju, na  elektromotornom pogonu, te zamjena dotrajalih filterskih jedinica.</t>
    </r>
  </si>
  <si>
    <t>Ponovno programiranje DDC regulatora na sustavu za osiguravanje funkcionalno ispravnog rada komore.</t>
  </si>
  <si>
    <t>Pomoćni i potrošni materijal tj. spojno - brtveni, ovjesni i montažni  materijal.</t>
  </si>
  <si>
    <t>REKAPITULACIJA – STROJARSKE INSTALACIJE I OPREMA</t>
  </si>
  <si>
    <t>ukupno STROJARSKE INSTALACIJE I OPREMA</t>
  </si>
  <si>
    <t>Daruvar, listopad 2017.</t>
  </si>
  <si>
    <t>Projektant:</t>
  </si>
  <si>
    <t>Vlado Pihir, d.i.s.</t>
  </si>
  <si>
    <t>Red.
broj</t>
  </si>
  <si>
    <t>Pozicija</t>
  </si>
  <si>
    <t>NAZIV</t>
  </si>
  <si>
    <t>Jed.
mjere</t>
  </si>
  <si>
    <t>Jedinična
cijena</t>
  </si>
  <si>
    <t>Ukupno</t>
  </si>
  <si>
    <t>ZAMJENA POSTOJEĆE RASVJETE - ŠKOLA</t>
  </si>
  <si>
    <t>DEMONTAŽNI RADOVI</t>
  </si>
  <si>
    <t>Demontažni radovi postojeće rasvjete zgrade  osnovne škole na lokaciji dogradnje</t>
  </si>
  <si>
    <t>Isključenje napajanja na razdjelniku za sve strujne krugove rasvjete</t>
  </si>
  <si>
    <t>Demontaža i odspajanje postojećih armatura rasvjete osnovne škole. Svjetiljke predati na skladište Investitora ili zbrinuti kao koristan otpad.</t>
  </si>
  <si>
    <t>Demontaža i odspajanje kabela instalacije rasvjete u dijelu škole koji se rekonstruira (WC u prizemlju i katu)</t>
  </si>
  <si>
    <t>Određivanje norma sata za pripomoć kod demontaže (koordinacija sa glavnim izvođačem radova, dežurstva na gradilištu, hitne intervencije, usklađivanje radova i termina sa radovima ostalih učesnika):</t>
  </si>
  <si>
    <t>nekvalificirani radnik</t>
  </si>
  <si>
    <t>h</t>
  </si>
  <si>
    <t>kvalificirani radnik</t>
  </si>
  <si>
    <t>UKUPNO [kn]</t>
  </si>
  <si>
    <t>INSTALACIJA RASVJETE</t>
  </si>
  <si>
    <t>Dobava, ugradnja i spajanje svjetiljki, te dobava, ugradnja i spajanje, ostalog instalacijskog pribora, spojnog i ovjesnog pribora, do pune funkcionalnosti:</t>
  </si>
  <si>
    <t>Svjetiljka ovjesna, LED izvor svjetlosti, metalno kućište, pokrov od mikroprizmatičnog difuzora, UGR&lt;19, efektivni svjetosni tok ili svjetlosni tok svjetiljke s uračunatim gubicima u optičkom sustavu min 5155lm, snaga sistema max 41W (LED izvor+driver), ukupna svjetlosna iskoristivost svjetiljke min 125 lm/W, Ra&gt;80, temperatura boje svjetlosti 4000K, zaštita od zaprljanja IP20, dimenzija dxšxv 1460x195x34mm,
kao tip: Trevos NAOS MPR 2.5ft 6500/84 ili jednakovrijedna ___________________________
oznaka u projektu A1</t>
  </si>
  <si>
    <t>Svjetiljka ovjesna za rasvjetu školske ploče, LED izvor svjetlosti, metalno kućište bijele boje, asimetrična optika, maksimalna udaljenost svjetiljke od ploče 1m, svjetlosni tok izvora svjetlosti min 8198lm, svjetlosna iskoristivost svjetiljke LOR≥92%, snaga sistema max 60W (LED izvor+driver), ukupna svjetlosna iskoristivost svjetiljke min 125lm/W, temperatura boje svjetlosti 4000K, uzvrat boje Ra≥80, zaštita od zaprljanja IP20, stupanj mehaničke zaštite IK04, životni vijek L70B50≥60.000h, dimenzija dxšxv 1193x70x40,
kao tip: Luxiona ARUNA SLIM Z LED 8000LM OPTICS-3 E 34 840 / L-1200 Z1,6 ili jednakovrijedna _________________
oznaka u projektu A2a</t>
  </si>
  <si>
    <t>Svjetiljka ovjesna, LED izvor svjetlosti, metalno kućište bijele boje, asimetrična optika, svjetlosni tok izvora svjetlosti min 4099lm, svjetlosna iskoristivost svjetiljke LOR≥92%, snaga sistema max 32W (LED izvor+driver), ukupna svjetlosna iskoristivost svjetiljke min 117lm/W, temperatura boje svjetlosti 4000K, uzvrat boje Ra≥80, zaštita od zaprljanja IP20, stupanj mehaničke zaštite IK04, životni vijek L70B50≥60.000h, dimenzija dxšxv 1193x70x40,
kao tip: Luxiona ARUNA SLIM Z LED 4000LM OPTICS-3 E 34 840 / L-1200 Z1,6 ili jednakovrijedna _________________
oznaka u projektu A2b</t>
  </si>
  <si>
    <t>Svjetiljka nadgradna, LED izvor svjetlosti, metalno kućište, difuzor od polikarbonata, efektivni svjetosni tok ili svjetlosni tok svjetiljke s uračunatim gubicima u optičkom sustavu min 4630lm, snaga sistema max 42W (LED izvor+driver), ukupna svjetlosna iskoristivost svjetiljke min 110 lm/W,  Ra&gt;80, temperatura boje svjetlosti 4000K, zaštita od zaprljanja IP40, stupanj mehaničke zaštite IK10, dimenzija dxšxv 1170x146x58mm,
kao tip: Trevos BELTR LED 2.4ft 6400/840 ili jednakovrijedna _________________
oznaka u projektu A3</t>
  </si>
  <si>
    <t>Svjetiljka nadgradna, LED izvor svjetlosti, metalno kućište, difuzor od polikarbonata, efektivni svjetosni tok ili svjetlosni tok svjetiljke s uračunatim gubicima u optičkom sustavu min 2360lm, snaga sistema max 22W (LED izvor+driver), ukupna svjetlosna iskoristivost svjetiljke min 107 lm/W,  Ra&gt;80, temperatura boje svjetlosti 4000K, zaštita od zaprljanja IP40, stupanj mehaničke zaštite IK10, dimenzija dxšxv 1170x146x58mm,
kao tip: Trevos BELTR LED 1.4ft 3200/840 ili jednakovrijedna _________________
oznaka u projektu A4</t>
  </si>
  <si>
    <t>Svjetiljka ovjesna, LED izvor svjetlosti, metalno kućište, pokrov od mikroprizmatičnog difuzora, UGR&lt;19, efektivni svjetosni tok ili svjetlosni tok svjetiljke s uračunatim gubicima u optičkom sustavu min 4120lm, snaga sistema max 34W (LED izvor+driver), ukupna svjetlosna iskoristivost svjetiljke min 121 lm/W, Ra&gt;80, temperatura boje svjetlosti 4000K, zaštita od zaprljanja IP20, dimenzija dxšxv 1180x195x34mm,
kao tip: Trevos NAOS MPR 2.4ft 5200/840 ili jednakovrijedna _________________
oznaka u projektu A5</t>
  </si>
  <si>
    <t>Svjetiljka nadgradna, LED izvor svjetlosti, metalno kućište, difuzor od polikarbonata, efektivni svjetosni tok ili svjetlosni tok svjetiljke s uračunatim gubicima u optičkom sustavu min 5270lm, snaga sistema max 42W (LED izvor+driver), ukupna svjetlosna iskoristivost svjetiljke min 125 lm/W,  Ra&gt;80, temperatura boje svjetlosti 4000K, životni vijek L80B20≥50000h, zaštita od zaprljanja IP54, mehanička zaštita IK10, dimenzija 1160x159x70mm,
kao tip: Trevos LINEA 2.4ft 6400/840 ili jednakovrijedna _________________
oznaka u projektu A6</t>
  </si>
  <si>
    <t>Svjetiljka nadgradna, LED izvor svjetlosti, kućište od polikarbonata, difuzor od polikarbonata, efektivni svjetosni tok ili svjetlosni tok svjetiljke s uračunatim gubicima u optičkom sustavu min 2930lm, snaga sistema max 27W (LED izvor+driver), ukupna svjetlosna iskoristivost svjetiljke 108 lm/W, uzvrata boje Ra&gt;80, temperatura boje svjetlosti 4000K, zaštita od zaprljanja IP54, mehanička zaštita IK10, životni vijek L80B20≥50000h, rad na temperaturi okoline +35 °C, dimenzija Φxv Φ300x85mm,
kao tip: Trevos LINEA ROUND 3600/840 ili jednakovrijedna _________________
oznaka u projektu A7</t>
  </si>
  <si>
    <t>Svjetiljka nadgradna, LED izvor svjetlosti, kućište od polikarbonata, inox kopče, pokrov od polikarbonata, efektivni svjetosni tok ili svjetlosni tok svjetiljke s uračunatim gubicima u optičkom sustavu min 3960lm, snaga sistema max 30W (LED izvor+driver, svjetlosna iskoristivost svjetiljke s uračunatim gubicima u optičkom sustavu min 132 lm/W, boja svjetlosti 4000K, uzvrata boje Ra 80, zaštita od zaprljanja IP66, mehanička zaštita IK10, rad na temperaturi okoline +45 °C, životni vijek L80B20≥50.000h, svjetiljka ima dodatne aluminijske hladnjake za dodatno hlađenje LED modula i drivera, dimenzija dxšxv 612x145x111mm,
kao tip: Trevos FUTURA 2.2ft PCc Al 4400/840 ili jednakovrijedna _________________
oznaka u projektu A8</t>
  </si>
  <si>
    <t>Svjetiljka nadgradna, LED izvor svjetlosti, kućište od polikarbonata, inox kopče, pokrov od polikarbonata, efektivni svjetosni tok ili svjetlosni tok svjetiljke s uračunatim gubicima u optičkom sustavu min 9760lm, snaga sistema max 71W (LED izvor+driver, svjetlosna iskoristivost svjetiljke s uračunatim gubicima u optičkom sustavu min 137 lm/W, boja svjetlosti 4000K, uzvrata boje Ra 80, zaštita od zaprljanja IP66, mehanička zaštita IK10, rad na temperaturi okoline +45 °C, životni vijek L80B20≥50.000h, svjetiljka ima dodatne aluminijske hladnjake za dodatno hlađenje LED modula i drivera, dimenzija dxšxv 1452x145x111mm,
kao tip: Trevos FUTURA 2.5ft PCc Al 11000/840 ili jednakovrijedna _________________
oznaka u projektu A9</t>
  </si>
  <si>
    <t>Sitni nespecificirani montažni i spojni materijal</t>
  </si>
  <si>
    <t>INSTALACIJSKI MATERIJAL</t>
  </si>
  <si>
    <t>Dobava, polaganje i spajanje kabela rasvjete, priključnica i izvoda u poslovnoj zgradi.  Kabeli se polažu dijelom na kabelske i zidne kanale, a dijelom uvlačenjem u PVC cijevi na obujmicama na betonu ili pregradnom zidu,  komplet s izradom završetaka i označavanjem kabela na oba kraja.</t>
  </si>
  <si>
    <r>
      <t>NYM 3×1,5mm</t>
    </r>
    <r>
      <rPr>
        <sz val="10"/>
        <rFont val="Calibri"/>
        <family val="2"/>
      </rPr>
      <t>²</t>
    </r>
  </si>
  <si>
    <t>NYM 5×1,5mm²</t>
  </si>
  <si>
    <r>
      <t>H05VV-F 3×1,5mm</t>
    </r>
    <r>
      <rPr>
        <sz val="10"/>
        <rFont val="Calibri"/>
        <family val="2"/>
      </rPr>
      <t>²</t>
    </r>
  </si>
  <si>
    <t>Isporuka i ugradnja savitljivih samogasivih PVC cijevi u beton. Stavkom obuhvatiti sav spojni i montažni materijal i pribor kao što su kolčaci, pera za blokiranje i sl., te sve radove potrebne za dovođenje stavke u stanje potpune funkcionalnosti</t>
  </si>
  <si>
    <t>CSS cijev ɸ=20 mm</t>
  </si>
  <si>
    <t>CSS cijev ɸ=25 mm</t>
  </si>
  <si>
    <t>CSS cijev ɸ=32 mm</t>
  </si>
  <si>
    <t>Plastična instalacijska kanalica, bijela sa poklopcem, dim 60×40mm</t>
  </si>
  <si>
    <t>Plastična instalacijska kanalica, bijela sa poklopcem, dim 40×25mm</t>
  </si>
  <si>
    <t>Plastična instalacijska kanalica, bijela sa poklopcem, dim 20×35mm</t>
  </si>
  <si>
    <t>Nadgradni senzor pokreta, 230 VAC, 50Hz, 2300W, visina instalacije 2-4m, temperaturno radno područje -25 °C do +45 °C,  360°, zaštita od zaprljanja IP55,
Kao tip: Theben theLuxa S360 WHili jednakovrijedan _________________</t>
  </si>
  <si>
    <t>Isklopna sklopka 1P 10A, 250VAC, komplet sa kutijom za p/ž montažu, nosivim okvirom i pokrovnom pločom</t>
  </si>
  <si>
    <t>Izmjenična sklopka 1P 10A, 250VAC, komplet sa kutijom za p/ž montažu, nosivim okvirom i pokrovnom pločom</t>
  </si>
  <si>
    <r>
      <t>PVC instalacijska kutija, bijela, IP54, 100×100×60mm, komplet sa uvodnicama i stezaljkama 3×2,5mm</t>
    </r>
    <r>
      <rPr>
        <vertAlign val="superscript"/>
        <sz val="10"/>
        <rFont val="Arial"/>
        <family val="2"/>
      </rPr>
      <t>2</t>
    </r>
  </si>
  <si>
    <r>
      <t>Spojna p/ž kutija ϕ80mm za ugradnju u zid, komplet sa stezaljkama 3×2,5mm</t>
    </r>
    <r>
      <rPr>
        <sz val="10"/>
        <rFont val="Calibri"/>
        <family val="2"/>
      </rPr>
      <t>²</t>
    </r>
    <r>
      <rPr>
        <sz val="10"/>
        <rFont val="Arial"/>
        <family val="2"/>
      </rPr>
      <t xml:space="preserve"> i poklopcem</t>
    </r>
  </si>
  <si>
    <t>Dobava i montaža svog ostalog nenabrojenog instalacionog materijala i pribora (stezaljke, izolacijski stuljci i stopice, kabelske vezice, oznake za kabele i vodiče, izolacijske cijevi i sl.)</t>
  </si>
  <si>
    <t>ZAMJENA POSTOJEĆE RASVJETE - DVORANA</t>
  </si>
  <si>
    <t>Ugradnja i spajanje svjetiljki, te dobava, ugradnja i spajanje, ostalog instalacijskog pribora, spojnog i ovjesnog pribora, do pune funkcionalnosti:</t>
  </si>
  <si>
    <t>Svjetiljka za sportsku rasvjetu, LED izvor svjetlosti, metalno kućište sa zakretnim nosačem, silikonska brtva, asimetrična optika,  efektivni svjetosni tok ili svjetlosni tok svjetiljke s uračunatim gubicima u optičkom sustavu min 11551lm, snaga sistema max 105W (LED izvor+driver), ukupna svjetlosna iskoristivost svjetiljke min 110lm/W, Ra&gt;80, temperatura boje svjetlosti 4000K, životni vijek za 70% nominalnog svjetlosnog toka 130 000h, zaštita od zaprljanja IP66, stupanj mehaničke zaštite IK07,
kao tip: SBP GUELL 2/A40/W 120 40K-94 ETRC 220-240V ili jednakovrijedna _________________
oznaka u projektu A10</t>
  </si>
  <si>
    <t>Svjetiljka za sportsku rasvjetu, LED izvor svjetlosti, metalno kućište sa zakretnim nosačem, silikonska brtva, simetrična optika,  efektivni svjetosni tok ili svjetlosni tok svjetiljke s uračunatim gubicima u optičkom sustavu min 11863lm, snaga sistema max 105W (LED izvor+driver), ukupna svjetlosna iskoristivost svjetiljke min 112lm/W, Ra&gt;80, temperatura boje svjetlosti 4000K, životni vijek za 70% nominalnog svjetlosnog toka 130 000h, zaštita od zaprljanja IP66, stupanj mehaničke zaštite IK07,
kao tip: SBP GUELL 2/S/W 120 40K-94 ETRC 220-240V ili jednakovrijedna _________________
oznaka u projektu A11</t>
  </si>
  <si>
    <t>Zaštitna mreža za svjetiljku oznake A10 i A11</t>
  </si>
  <si>
    <t>C.</t>
  </si>
  <si>
    <t>ŠKOLA - NOVE ELEKTRIČNE INSTALACIJE</t>
  </si>
  <si>
    <t>NAPAJANJE VERTIKALNE PODIZNE PLATFORME</t>
  </si>
  <si>
    <t>Dobava, polaganje i spajanje kabela vertikalne podizne platforme. Kabel se polažu uvlačenjem u PVC cijevi na obujmicama na betonu ili pregradnom zidu,  komplet s izradom završetaka i označavanjem kabela na oba kraja.</t>
  </si>
  <si>
    <r>
      <t>NYY 5×2,5mm</t>
    </r>
    <r>
      <rPr>
        <sz val="10"/>
        <rFont val="Calibri"/>
        <family val="2"/>
      </rPr>
      <t>²</t>
    </r>
  </si>
  <si>
    <t>2</t>
  </si>
  <si>
    <t>DORADA POSTOJEĆEG RAZDJELNIKA</t>
  </si>
  <si>
    <t>Dobava materijala, ugradnja i izrada ožičenja u postojećem razvodnom ormaru na 1. katu ROK1.
U razdjelnik ugraditi i ožičiti slijedeću opremu prema jednopolnoj shemi:</t>
  </si>
  <si>
    <t>3P instalacijski automatski prekidač 16A C, 10kA</t>
  </si>
  <si>
    <t>1P instalacijski automatski prekidač 10A B, 10kA</t>
  </si>
  <si>
    <t>1P instalacijski automatski prekidač 16A C, 10kA</t>
  </si>
  <si>
    <t>Sva potrebna montažna i spojna oprema potrebna za ugradnju specificirane opreme u ormar, izolirani dovodni priključci,  uvodnice, šine za montažu elemenata, sabirnice nule i zemlje, spojni vodovi, natpisne pločice, označavanje i ispitivanje, dokumentacija.</t>
  </si>
  <si>
    <t>KABELI, KABELSKE POLICE, KABELSKI KANALI I CIJEVI</t>
  </si>
  <si>
    <t>Dobava, polaganje i spajanje kabela rasvjete i priključnica na 2. katu, te izvoda za napajanje SOS uređaja.  Kabeli se polažu uvlačenjem u PVC cijevi betonu ili pregradnom zidu,  komplet s izradom završetaka i označavanjem kabela na oba kraja.</t>
  </si>
  <si>
    <t>NYM 3×2,5mm²</t>
  </si>
  <si>
    <t>Dobava i postava na obujmice plastične PNT cijevi, komplet s potrebnim obujmicama, razvodnim kutijama i uvodnicama:</t>
  </si>
  <si>
    <t>PNT 16</t>
  </si>
  <si>
    <t>PNT 23</t>
  </si>
  <si>
    <t>Izrada svih potrebnih proboja kroz zidove, grede i/ili u međukatnoj konstrukciji za vođenje elektro instalacija</t>
  </si>
  <si>
    <t>Dobava i montaža svog ostalog nenabrojenog instalacionog materijala i pribora (izolirani tuljci, stopice, kabelske vezice, oznake za kabele i vodiče, izolacijske cijevi i sl.)</t>
  </si>
  <si>
    <t>paušal</t>
  </si>
  <si>
    <t>Nadgradna svjetiljka sigurnosne rasvjete, izvor LED min 280lm, 240V, 50Hz, 2W, osnosimetrična optika, autonomija 3h, pripravni spoj, s polikarbonatnim kućištem, LED indikacija rada na mreži i na ugrađenoj bateriji, ugrađen elektronički sklop koji štiti od potpunog pražnjenja baterije, zaštita od zaprljanja IP65,
kao tip: Awex EXIT ETL/2W/B/3/SE/AT/WH ili jednakovrijedna _________________
oznaka u projektu P1</t>
  </si>
  <si>
    <t>Nadgradna piktogramska svjetiljka u stalnom spoju, izvor svjetlosti LED, 240V, 50Hz, 1W, IP44, tijelo svjetiljke od aluminija, spuštena ploča od pleksiglasa za lijepljenje piktograma, bijele boje, vidljivost piktograma min. 30m, svjetiljka opremljena protupaničnim modulom  3h autonomije, LED indikacija rada na mreži i na ugrađenoj bateriji, ugrađen elektronički sklop koji štiti od potpunog pražnjenja baterije, klasa izolacije II,
kao tip: Awex INFINITY II AC IF2ACS/1W/B/3/SA/AT/WH - smjer kretanja ravno ili jednakovrijedna _________________
oznaka u projektu P2</t>
  </si>
  <si>
    <t>Nadgradna piktogramska svjetiljka u stalnom spoju, izvor svjetlosti LED, 240V, 50Hz, 1W, IP44, tijelo svjetiljke od aluminija, spuštena ploča od pleksiglasa za lijepljenje piktograma, bijele boje, vidljivost piktograma min. 30m, svjetiljka opremljena protupaničnim modulom  3h autonomije, LED indikacija rada na mreži i na ugrađenoj bateriji, ugrađen elektronički sklop koji štiti od potpunog pražnjenja baterije, klasa izolacije II,
kao tip:  Awex INFINITY II AC IF2ACS/1W/B/3/SA/AT/WH - smjer kretanja lijevo / desno ili jednakovrijedna _________________
oznaka u projektu P3</t>
  </si>
  <si>
    <t>PIKTOGRAM AWEX  STRELICA DOLJE (150X300)</t>
  </si>
  <si>
    <t>INSTALACIJA PRIKLJUČNICA I PRIKLJUČAKA</t>
  </si>
  <si>
    <t>Dobava, ugradnja i spajanje, komplet s  montažnim i spojnim priborom, do pune funkcionalnosti:</t>
  </si>
  <si>
    <t>Priključnica jednostruka 2P+E 16A 250VAC, bijela, komplet sa kutijom za p/ž montažu, nosivim okvirom i pokrovnom pločom</t>
  </si>
  <si>
    <t>Priključnica dvostruka 2P+E 16A 250VAC, bijela, komplet sa kutijom za p/ž montažu, nosivim okvirom i pokrovnom pločom</t>
  </si>
  <si>
    <t>Spojna p/ž kutija ϕ80mm za ugradnju u pregradni zid, komplet sa stezaljkama i poklopcem</t>
  </si>
  <si>
    <t>Izrada izvoda za spajanje opreme, označavanje kabela i spajanje na oba kraja. Za spajanje predvidjeti sav sitni instalacijski materijal.
Napomena: Ovim troškovnikom nisu predviđena nikakva spajanja strojarske opreme tehnološkog dijela postrojenja</t>
  </si>
  <si>
    <r>
      <t>Izrada priključka i spajanje strojarske opreme, presjek kabla do 1,5mm</t>
    </r>
    <r>
      <rPr>
        <sz val="10"/>
        <rFont val="Calibri"/>
        <family val="2"/>
      </rPr>
      <t>²</t>
    </r>
  </si>
  <si>
    <r>
      <t>Izrada priključka i spajanje strojarske opreme, presjek kabla od 2,5mm² do 6mm</t>
    </r>
    <r>
      <rPr>
        <sz val="10"/>
        <rFont val="Calibri"/>
        <family val="2"/>
      </rPr>
      <t>²</t>
    </r>
  </si>
  <si>
    <t>Označavanje priključnica i ostalih uređaja u skladu sa standardom i izvedbenom dokumentacijom</t>
  </si>
  <si>
    <t>Sitni nespecificirani izolacioni, montažni i spojni materijal</t>
  </si>
  <si>
    <t>INSTALACIJA SOS POZIVA</t>
  </si>
  <si>
    <t>Dobava, montaža i spajanje elemenata sustava SOS poziva, tip kao Tyco 138.8000S ili jednako vrijedan:</t>
  </si>
  <si>
    <t>Dobava, montaža i spajanje pozivnog tipkala</t>
  </si>
  <si>
    <t>Dobava, montaža i spajanje pozivno-razrješnog tipkala</t>
  </si>
  <si>
    <t>Dobava, montaža i spajanje zvučno-svjetlosnog signalizatora</t>
  </si>
  <si>
    <t>Dobava, montaža i spajanje napojne jedinice</t>
  </si>
  <si>
    <t>Dobava, polaganje i spajanje kabela JY-St-Y 2×2×0,8mm</t>
  </si>
  <si>
    <t>Dobava i polaganje instalacijskih cijevi CSS20</t>
  </si>
  <si>
    <t>Ispitivanje i puštanje u rad sustava SOS poziva</t>
  </si>
  <si>
    <t>D.</t>
  </si>
  <si>
    <t>SUSTAV ZAŠTITE OD MUNJE I IZJEDNAČENJE POTENCIJALA</t>
  </si>
  <si>
    <t>ŠKOLA</t>
  </si>
  <si>
    <t>Dobava i polaganje pocinčane trake 30x4 mm u rov oko objekta, za izradu temeljnog uzemljivača</t>
  </si>
  <si>
    <t>Dobava i ugradnja vruće pocinčane križne spojnice, za izradu spojeva križanja i nastavljanja trake uzemljivača širine do 30mm, dimenzija 60x60 mm, komplet s zalijevanjem spojnice bitumenom</t>
  </si>
  <si>
    <t>Dobava materijala i izrada izvoda za uzemljenje, za izradu veze temeljnog uzemljivača i mjernog spoja, uključivo pocinčana traka 25x4 mm prosječane dužine 4 m i križna spojnica za spajanje na uzemljivač. Po zidu građevine traku položiti iznad fasade, komplet s mehaničkom zaštitom</t>
  </si>
  <si>
    <t>Dobava i ugradnja štapne hvataljke visine 1,5 m s vanjske strane temelja, uključivo nosač i spojnica na vodič horizontalne hvataljke</t>
  </si>
  <si>
    <t>Dobava i ugradnja elementa za spajanje izvoda od plosnatog vodiča za uzemljenje na čelične stupove, te na ostale metalne mase građevine</t>
  </si>
  <si>
    <t>Dobava i polaganje okruglog Al vodiča ϕ8mm na odgovarajaće nosače, za izvedbu hvataljki po krovu
Nosač učvrstiti na panel limenog krova vijkom ili odgovarajućim spojem, na razmaku od najviše 1,0 m</t>
  </si>
  <si>
    <t>Dobava i postavljanje vodiča od aluminijske žice promjera 8 mm, za izradu odvoda do mjernog spoja, komplet s nosačima, vodiči se postavljaju po vanjskoj ovojnici</t>
  </si>
  <si>
    <t>Dobava i postavljanje spojnica, za križanje i nastavljanje vodiča na krovu</t>
  </si>
  <si>
    <t>Dobava i postavljanje premosnika za spajanje okruglog Al vodiča 8-10mm na čeličnu konstrukciju i metalne mase građevine, od nehrđajućeg čelika VA 1.4301</t>
  </si>
  <si>
    <t>Dobava i ugradnja križne spojnice za okrugli Al vodič promjera  8-10mm i plosnati vodič širine do 30mm (nehrđajući čelik 1.4571)</t>
  </si>
  <si>
    <t>Dobava i postavljanje rastavne spojnice iz nehrđajućeg čelika, za izradu mjernog spoja</t>
  </si>
  <si>
    <t>Spoj okruglog ili plosnatog vodiča na metalne mase (metalne ograde, vrata, metalni dijelovi), izveden vijčano ili odgovarajućom spojnicom.</t>
  </si>
  <si>
    <t>Dobava i postavljanje obujmice za spajanje vertikalnog i horizontalnog oluka, na izvod uzemljivača građevine</t>
  </si>
  <si>
    <t>Isporuka, polaganje i spajanje vodiča zeleno-žute boje pomoću stopica</t>
  </si>
  <si>
    <t xml:space="preserve">H07V-K - 6 mm² </t>
  </si>
  <si>
    <t xml:space="preserve">H07V-K - 16 mm² </t>
  </si>
  <si>
    <t xml:space="preserve">H07V-K - 25 mm² </t>
  </si>
  <si>
    <t>Ostali sitni i nespecificirani materijal kao nosači, pocinčani vijci npr. M12×25, podložne pločice, matice, elektrode i sl.</t>
  </si>
  <si>
    <t>DVORANA</t>
  </si>
  <si>
    <t>Dobava materijala i izrada izvoda za uzemljenje, za izradu veze temeljnog uzemljivača i mjernog spoja, uključivo pocinčana traka 25x4 mm prosječne dužine 4 m i križna spojnica za spajanje na uzemljivač. Po zidu građevine traku položiti iznad fasade, komplet s mehaničkom zaštitom</t>
  </si>
  <si>
    <t>Dobava i polaganje okruglog Al vodiča ϕ8mm na odgovarajaće nosače od betonske kocke, za izvedbu hvataljki po krovu prekrivenog "SIKA" izolacijom</t>
  </si>
  <si>
    <t>Dobava i montaža loveće palica, za zaštitu opreme na krovu od udara munje, dužina palice 3m, aluminij</t>
  </si>
  <si>
    <t>Dobava i montaža pričvršćujućeg kompleta za postavljanje loveće palice 3m na limene pokrove</t>
  </si>
  <si>
    <t>E.</t>
  </si>
  <si>
    <t>OSTALI RADOVI I DOKUMENTACIJA</t>
  </si>
  <si>
    <t>Vođenje montaže i funkcionalno ispitivanje</t>
  </si>
  <si>
    <t>-</t>
  </si>
  <si>
    <t>Stručno vođenje montaže električnih instalacija i spajanja</t>
  </si>
  <si>
    <t>Po završetku montaže izvršiti slijedeća mjerenja (zakonski potrebna ispitivanja) na kompletno izvedenim električnim instalacijama i napojnim vodovima te o istima izdati odgovarajuće protokole:</t>
  </si>
  <si>
    <t>mjerenje otpora uzemljenja</t>
  </si>
  <si>
    <t>mjerenje otpora izolacije kabela i vodiča</t>
  </si>
  <si>
    <t>ispitivanje učinkovitosti zaštite od indirektnog dodira (mjerenje otpora petlje kvara i provjera djelovanja zaštitinog uređaja)</t>
  </si>
  <si>
    <t>ispitivanje neprekinutosti zaštitnog vodiča i vodiča za izjednačenje potencijala</t>
  </si>
  <si>
    <t>ispitivanje sustava zaštite od munje, s izradom revizione knjige</t>
  </si>
  <si>
    <t>ispitivanje protupanične rasvjete</t>
  </si>
  <si>
    <t>ispitivanje funkcionalnosti tipkala za isklop u nuždi</t>
  </si>
  <si>
    <t>Puštanje u rad ovim troškovnikom obuhvaćene el. instalacije, do pune funkcionalnosti postrojenja</t>
  </si>
  <si>
    <t>Pribavljanje svih potrebnih atesta i odgovarajućih izjava o sukladnosti ugrađene elektroopreme za tehnički pregled.</t>
  </si>
  <si>
    <t>Ručni unos izmjena i dopuna u izvedbenu dokumentaciju tokom izvođenja instalacije i ispitivanja, na osnovu koje će se napraviti dokumentacija izvedenog stanja</t>
  </si>
  <si>
    <t>ELEKTRIČNE INSTALACIJE</t>
  </si>
  <si>
    <t>SVEUKUPNA REKAPITULACIJA:</t>
  </si>
  <si>
    <t>A.  GRAĐEVINSKO- OBRTNIČKI RADOVI</t>
  </si>
  <si>
    <t>B. VODOVOD I KANALIZACIJA</t>
  </si>
  <si>
    <t>C.  STROJARSKE INSTALACIJE</t>
  </si>
  <si>
    <t>D.   ELEKTROINSTALACIJE</t>
  </si>
  <si>
    <t>PDV 25 %</t>
  </si>
  <si>
    <t>Glavni projektant :</t>
  </si>
  <si>
    <t>Dragica Knežević, dilp.ing.arh.</t>
  </si>
  <si>
    <r>
      <t>Spravljanje, ugradnja i njega  betona C 30/37 za temeljnu AB  ploču dizala na  podložnom beton, u  sloju  debljine 40 cm, u rubnoj oplati, s dobrim  zbijanjem  betona  pervibratorima.  Obračun po m</t>
    </r>
    <r>
      <rPr>
        <vertAlign val="superscript"/>
        <sz val="12"/>
        <rFont val="Times New Roman"/>
        <family val="1"/>
      </rPr>
      <t>3</t>
    </r>
    <r>
      <rPr>
        <vertAlign val="superscript"/>
        <sz val="12"/>
        <rFont val="Arial"/>
        <family val="2"/>
      </rPr>
      <t xml:space="preserve"> </t>
    </r>
    <r>
      <rPr>
        <sz val="12"/>
        <rFont val="Arial"/>
        <family val="2"/>
      </rPr>
      <t xml:space="preserve"> ugrađenog  betona i m</t>
    </r>
    <r>
      <rPr>
        <vertAlign val="superscript"/>
        <sz val="12"/>
        <rFont val="Arial"/>
        <family val="2"/>
      </rPr>
      <t>2</t>
    </r>
    <r>
      <rPr>
        <sz val="12"/>
        <rFont val="Arial"/>
        <family val="2"/>
      </rPr>
      <t xml:space="preserve">  izvedene oplate.</t>
    </r>
  </si>
  <si>
    <r>
      <t>Spravljanje, ugradnja i njega  betona C 30/37 za AB zidove dizala debljine 20 cm, u glatkoj oplati, s dobrim  zbijanjem  betona  pervibratorima.  Obračun po</t>
    </r>
    <r>
      <rPr>
        <sz val="11"/>
        <rFont val="Arial CE"/>
        <family val="0"/>
      </rPr>
      <t xml:space="preserve"> m</t>
    </r>
    <r>
      <rPr>
        <vertAlign val="superscript"/>
        <sz val="12"/>
        <rFont val="Arial CE"/>
        <family val="0"/>
      </rPr>
      <t xml:space="preserve">3 </t>
    </r>
    <r>
      <rPr>
        <sz val="12"/>
        <rFont val="Arial CE"/>
        <family val="0"/>
      </rPr>
      <t xml:space="preserve"> ugrađenog  betona i m</t>
    </r>
    <r>
      <rPr>
        <vertAlign val="superscript"/>
        <sz val="12"/>
        <rFont val="Arial CE"/>
        <family val="0"/>
      </rPr>
      <t>2</t>
    </r>
    <r>
      <rPr>
        <sz val="12"/>
        <rFont val="Arial CE"/>
        <family val="0"/>
      </rPr>
      <t xml:space="preserve">  izvedene oplate</t>
    </r>
    <r>
      <rPr>
        <sz val="12"/>
        <rFont val="Times New Roman"/>
        <family val="1"/>
      </rPr>
      <t>.</t>
    </r>
  </si>
  <si>
    <r>
      <t>Spravljanje, ugradnja i njega  betona C 30/37 za AB ploču dizala debljine 20 cm, u glatkoj oplati, s dobrim  zbijanjem  betona  pervibratorima.  Obračun po</t>
    </r>
    <r>
      <rPr>
        <sz val="11"/>
        <rFont val="Arial CE"/>
        <family val="0"/>
      </rPr>
      <t xml:space="preserve"> m</t>
    </r>
    <r>
      <rPr>
        <vertAlign val="superscript"/>
        <sz val="12"/>
        <rFont val="Arial CE"/>
        <family val="0"/>
      </rPr>
      <t xml:space="preserve">3 </t>
    </r>
    <r>
      <rPr>
        <sz val="12"/>
        <rFont val="Arial CE"/>
        <family val="0"/>
      </rPr>
      <t xml:space="preserve"> ugrađenog  betona i m</t>
    </r>
    <r>
      <rPr>
        <vertAlign val="superscript"/>
        <sz val="12"/>
        <rFont val="Arial CE"/>
        <family val="0"/>
      </rPr>
      <t>2</t>
    </r>
    <r>
      <rPr>
        <sz val="12"/>
        <rFont val="Arial CE"/>
        <family val="0"/>
      </rPr>
      <t xml:space="preserve">  izvedene oplate.</t>
    </r>
  </si>
  <si>
    <t>Dobava i postavljanje toplinske izolacije podova od ekspandiranog polistirena d=14 cm, linijskog koeficijenta prolaska topline 0,037 i gustoće 20 kg/m3. U stavci uračunata i PE folija. Obračun po m2 sve komplet</t>
  </si>
  <si>
    <t>Dobava i postavljanje toplinske izolacije podova tavana od ekspandiranog polistirena d=20 cm, linijskog koeficijenta prolaska topline 0,037 i gustoće 20 kg/m3. U stavci uračunata i PE folija-obostrano. Obračun po m2 sve komplet</t>
  </si>
  <si>
    <t>Dobava i postavljanje toplinske izolacije zidova izrađenog od gipskartonskih ploča, koja se sastoji od mineralne vune debljine 14,0 cm. Linijski koeficijent prolaska topline je 0,035 W/mK. U stavci uračunata i PE folija obostrano. Obračun po m2 sve komplet .</t>
  </si>
  <si>
    <t>Dobava i postavljanje toplinske izolacije ravnog i kosog spuštenog stropa izrađenog od gipskartonskih ploča, koja se sastoji od mineralne vunedebljine 20,0 cm na ravnom dijelu ( 10,0 + 10,0 cm ) i debljine 20,0 cm ( 16,0 + 4,0 cm) na kosom dijelu. Linijski koeficijent prolaska topline je 0,035 W/mK. U stavci uračunata i PE folija. Obračun po m2 sve komplet .</t>
  </si>
  <si>
    <t xml:space="preserve">Dobava i postava hidroizolacije iz sintetičke membrane na bazi mekog PVC-a (EN 13956), armirana poliesterskom mrežicom, UV stabilna, debljine d= 1,5 mm, plošne težine 1,8 kg/m2 (EN 1849-2) (ili jednakovrijedna), klase Bkrov(t1) (EN 13501-5) (ili jednakovrijedna), otpornost na tuču - meka podloga - ≥30m/s (EN 13583), otpornost spoja na trganje ≥300N/50mm (EN 12316-2) (ili jednakovrijedna), otpornost spoja na pucanje ≥600N/50mm (EN 12317-2) (ili jednakovrijedna), μ=20.000 (EN 1931) (ili jednakovrijedna), vlačna čvrstoća - uzdužno ≥1000N/50mm i granično izduženje ≥15% (EN 12311-2) (ili jednakovrijedna),  otpornost na udar - meka podloga ≥700mm (EN 12691). Membrane se polažu i mehanički fiksiraju za podlogu, nehrđajućim vijcima s podložnom pločicom u skladu s proračunom proizvođača hidroizolacijske membrane (prema Eurocodu1). Spojevi se obrađuju toplinskim ili kemijskim putem sa širinom vara od min. 3 cm, preklop 12 cm, u skladu s propisanom tehnologijom od strane proizvođača membrane.  Radove treba izvoditi tvrtka sa važećom potvrdom sa školovanja kod proizvođača membrane. Obračun po m2 ugrađenog materijala. </t>
  </si>
  <si>
    <t>Daščanje krova jelovom daskom, debljine 2,4 cm , dužine 4,0 m i max. širine 17 cm. Nakon ugradnje daske s gornje strane po cijeloj površini krova ugraditi paropropusnu vodonepropusnu krovnu foliju ( min 170 g/m2 dvoslojne armirane ). Prilikom ugradnje krovne folije izvesti potrebne preklope ( min. 10 cm ), a spojeve zaljepiti ljepljivom trakom namjenjenom za tu vrstu radova. Potrebni preklopi uračunati u cijenu. Dasku prije ugradnje premazati fungicidnim sredstvom, maksimalna dopuštena vlažnost građe je 15%. Obračun po m2 sve komplet .</t>
  </si>
  <si>
    <t>Bojanje spuštenih stropova od gipskartonskih ploča na 2. katu, neperivim bojama ( otpornost na mokro trljanje razred 5 prema EN 13300) (ili jednakovrijedna) na bazi vode u dva premaza u bijeloj boji . U stavci uračunati gletanje i brušenje stropova, sav  potreban materijali, rad i potrebnu radnu skelu. Obraču se vrši po m2. sve komplet.</t>
  </si>
  <si>
    <t>Bojanje unutarnjih zidova od gipskartonskih ploča neperivim bojama ( otpornost na mokro trljanje razred 5 prema EN 13300) (ili jednakovrijedna) na bazi vode u dva premaza u bijeloj boji. U stavci uračunati gletanje i brušenje zidova, nanošenje impregnacije, sav  potreban materijali, rad i potrebnu radnu skelu. Obraču se vrši po m2. Sve komplet.</t>
  </si>
  <si>
    <t>Materijal za izradu povezanog sustava za vanjsku izolaciju nabaviti od jednog proizvođača (certificirani sustav). Prije početka radova izvršiti dubinku akrilnu impregnaciju Skela obračunata u zidarskim radovima. Obračun po m2 obrađenog pročelja sve komplet sa završnom obradom.</t>
  </si>
  <si>
    <t xml:space="preserve">Obrada pročelja povezanim sustavom za vajnsku toplinsku izolaciju ( sa ETA odobrenjem sustava ) koji se sastoji od polimernog ljepila, kamene vune ( 90,0 kg/m3 unutarnji sloj vune i 150 kg/m3 sanjski sloj vune) MW prema HRN EN 13162 (ili jednakovrijedna) , polimerne cementne žbuke u dva sloja sa alkalno otpornom staklenom mrežicom ( min. 170 g/m2) debljine 0,5 cm ( minimalna pokrivenost ljepila 40 % ).Metoda ljepljenja potpuno pokrivno. Ploče dodatno pričvrstiti  tipskim držačima dužine 26,0 cm  ( min. 6 kom/m2  W shema ) ubušenim u pročelje prema uputama proizvođača. Sve šupline između ploča i između zidova i ploča zapuniti poliuretanskom pjenom. Prije nanošenja završnog sloja nanijeti predpremaz po cijeloj površini, 24 sta prije nanošenja završnog sloja. Komplet sa svim materijalom potrebnim prema uputama proizvođača ( ojačanje rubova, mrežica, cementna žbuka sa dodacima polimera, okapna aluminijska lajsna na dnu pročelja, okapna PVC lajsna sa gornje strane prozora). Završnu obradu pročelja izvesti silikonskom  dekorativnom žbukom, granulacije 2,0 mm u dvije boje sa fungicidnim dodatkom,koji sprečava pojavu algi i gljivica na pročelju. </t>
  </si>
  <si>
    <t>Obrada podnožja zgrade ekstrudiranim polistirenom (33 kg/m3) XPS prema HRN EN 13164 (ili jednakovrijedan) , debljine  8,00 cm , postavljenog na sloj polimernog ljepila. Preko polistirena postaviti sloj polimerne cementne žbuke  ,u dva sloja, sa alkalno otpornom staklenom mrežicom ( min. 170 g/m2 ) , debljine 0,5 cm. Ploče dodatno pričvrstiti tipskim držačima ( min. 10 kom/m2 ), ubušenim u podnožje zgrade prema uputama proizvođača. Na sve spojeve na uglovima potrebno je ugraditi PVC kutni profil s mrežicom. Nakon nanošenja polimerne cementne žbuke potrebno je nanijeti sloj jednokomponentne fleksibilne mase za izolaciju protiv vlage kao Sockel Schutz Fleksibel (Karakteristike:na bazi cementa;za primjenu na toplinskim sustavima; trajno elastična; hidraulički protvrdnjavajuća, vodonepropusna, UW postojana i bez otapala) ili jednakovrijedan______________________. Nakon nanošenja sloja za izolaciju potrebno je nanijeti univerzalni predpremaz. Završnu obradu podnožja zgrade izvesti organski vezanom tankoslojnom pastoznom žbukom za zaribavanje, granulacije 2 mm. Osušeni nanos žbuke daje izgled mozaika sitnozrnog prirodnog kamena. Komplet sa svim materijalom potrebnim prema uputama proizvođača. Obračun po m2 .</t>
  </si>
  <si>
    <t>Opis isti kao stavka 1. samo ekstrudirani polistiren (33 kg/m3) XPS prema HRN EN 13164 (ili jednakovrijedna) , debljine  3,00 cm ,  na čelu vijenca (hemplotna). Komplet sa svim materijalom potrebnim prema uputama proizvođača. Obračun po m2.</t>
  </si>
  <si>
    <t>Obloga potpuno zalijepljena ljepilom prema preporuci proizvođača ljepila, rubovi traka ili ploča krojeni i rezani za toplo zavarivanje elektrodama u boji po izboru investitora. Obračun po m2 ugrađene podne obloge.</t>
  </si>
  <si>
    <t xml:space="preserve">-d) DN 32 mm </t>
  </si>
  <si>
    <t xml:space="preserve">-e) DN 40 mm </t>
  </si>
  <si>
    <t xml:space="preserve">-f) DN 50 mm </t>
  </si>
  <si>
    <t>Dobava i ugradnja  kutnih  poniklovanih ventila</t>
  </si>
  <si>
    <t xml:space="preserve">-DN 15 mm </t>
  </si>
  <si>
    <t>Izrada tlačne  probe  izvedene  vodovodne  instalacije na  pritisak 10 bara sa  izdavanjem atesta.</t>
  </si>
  <si>
    <t>Ispitivanje i  dezinfekcija  izvedene  vodovodne  instalacije.</t>
  </si>
  <si>
    <t>Uzimanje uzoraka vode,  ispitivanje, te  izdavanje  atesta  o ispravnosti za piće po  ovlaštenoj  organizaciji. Uzorke uzeti sa najmanje 25 % izljevnih mjesta na provjeru usklađenosti parametara (fizikalno – kemijski i kemijski pokazatelji, mikrobiološki pokazatelji) i na parametar ugljikovodika.</t>
  </si>
  <si>
    <t>Izrada snimka izvedenog stanja instalacija vodovoda. Obračun sve komplet snimljenog cjevovoda .</t>
  </si>
  <si>
    <t>VODOVOD UKUPNO:</t>
  </si>
  <si>
    <t xml:space="preserve">II KANALIZACIJA </t>
  </si>
  <si>
    <t xml:space="preserve">Izrada elaborata vodonepropusnosti sustava za odvodnju sanitarno-fekalne otpadne vode. </t>
  </si>
  <si>
    <t>Iskop rova za temeljnu  kanalizaciju u zemlji III kategorije  prosječne dubine 0,8 m širine 0,6 m  sa   planiranjem dna  kanala, te  zatrpavanjem i  nabijanjem zemlje u  slojevima od  30,00 cm,  nakon polaganja  cijevi. U cijenu uključiti  potrebno  razupiranje rova kod  dubine veće od 1,00 m. Obračun po m3 iskopa, zatrpavanja i razupiranja, sve komplet. Iskopi se izvode za potrebe građevine, a do priključka na javnu kanalizaciju.</t>
  </si>
  <si>
    <t xml:space="preserve">Planiranje dna  kanala širine 60 cm u  odgovarajućem   kontinuiranom padu,  u sloju pijeska d=10,00 cm. Obračun po m3 . </t>
  </si>
  <si>
    <t>Dobava i ugradnja kamenog agregata 0-6 mm oko cijevi i iznad cijevi 30 cm sa potrebnim nabijanjem. U cijenu uključiti agregat i potrebno nabijanje . Sve komplet . Obračun po m3 .</t>
  </si>
  <si>
    <t xml:space="preserve">Dobava i montaža PVC  kanalizacijskih cijevi (SN 4)  za temeljnu kanalizaciju. Spajaju se na  kolčak, brtvljeno  gumenim brtvama.  U cijenu  uključiti račve, lukove  i ravne  cijevi. </t>
  </si>
  <si>
    <t xml:space="preserve">-a) DN 110 mm </t>
  </si>
  <si>
    <t xml:space="preserve">-b) DN 160 mm </t>
  </si>
  <si>
    <t>-b) DN 75 mm</t>
  </si>
  <si>
    <t>-c) DN 110 mm</t>
  </si>
  <si>
    <t>-d) DN 160 mm</t>
  </si>
  <si>
    <t xml:space="preserve">Zatvaranje šliceva nakon postavljanja instalacija kanalizacije. Šliceve otprašiti, nanijeti rijetki cementni mort, rabicirati, a zatim zatvoriti produžnim mortom. U cijenu uključiti vrijednosti svih potrebnih radova i materijala. Obračun po ml zatvorenog šlica. </t>
  </si>
  <si>
    <t>Dobava  i montaža PP fazonskih komada (revizija, lukova i račvi). Obračun se vrši po komadu kompletno ugrađeni element.</t>
  </si>
  <si>
    <t>Dobava i ugradnja podnih PVC sifona  sa  poniklovanom rešetkom o 100 mm.</t>
  </si>
  <si>
    <t xml:space="preserve">Dobava i montaža automatskih odušnih ventila koji se postavljaju na vrh kanalizacijske vertikale u odušni ormarić na tavanu. Obračun sve komplet po komadu potpuno ugrađenog odušnog ventila </t>
  </si>
  <si>
    <t>Vertikala DN 110</t>
  </si>
  <si>
    <t>Vertikala DN 75</t>
  </si>
  <si>
    <t>Dobava i ugradnja  kontrolnih  vratašaca od  prokroma vel. 15/15 cm  kod  kanalizacijskih vertikala . Sve komplet sposobno za uporabu.</t>
  </si>
  <si>
    <t>Odvoz viška zemlje od iskopa temeljne kanalizacije na ovlaštenu deponiju po zakonu u sraslom stanju. Obračun po m3 zemlje.</t>
  </si>
  <si>
    <t>Izrada snimka izvedenog stanja instalacija kanalizacija. Obračun sve komplet.</t>
  </si>
  <si>
    <t>Priključenje novih instalacija kanalizacije na postojeće instalacije. Priključenje se vrši na postojeće revizijsko okno. Kod priključenja na revizijsko okno, otvor je potrebno obraditi vodonepropusnim cementnim mortom nakon ugradnje PVC kanalizacijske cijevi. U cijenu je uključen sav potreban materijal i rad. Obračun po komadu kompletno izvedenog priključka, sposobnog za uporabu.</t>
  </si>
  <si>
    <t>DN 110</t>
  </si>
  <si>
    <t>DN 160</t>
  </si>
  <si>
    <t>Probijanje, štemanje postojećih temelja radi postavljanja novih instalacija kanalizacije promjera o160 mm. Obračun po m3.</t>
  </si>
  <si>
    <t>Iskop rova za oborinsku  kanalizaciju u zemlji III kategorije  prosječne dubine 0,8 m širine 0,6 m  sa   planiranjem dna  kanala, te  zatrpavanjem i  nabijanjem zemlje u  slojevima od  30,00 cm,  nakon polaganja  cijevi. U cijenu uključiti  potrebno  razupiranje rova kod  dubine veće od 1,00 m. Obračun po m3 iskopa, zatrpavanja i razupiranja, sve komplet. Iskopi se izvode za potrebe građevine, a do priključka na javnu kanalizaciju.</t>
  </si>
  <si>
    <t>Dobava  i ugradnja PEHD kanalizacijskih cijevi za dio oborinske vertikale, koje se spajaju na kanalizaciju i to u  zemlji i   1,0 m iznad zemlje , spajaju se na kolčak  brtvljeno gumenim brtvama. Prije   prijelaza u limenu cijev postaviti  reviziju  ravne cijevi o 125 mm.</t>
  </si>
  <si>
    <t>dužina 2,0 m o 125 mm</t>
  </si>
  <si>
    <t>revizija o 125 mm</t>
  </si>
  <si>
    <t>luk  90 o 125</t>
  </si>
  <si>
    <t xml:space="preserve">Priključenje novih cijevi za oborinsku kanalizaciju na postojeću oborinsku kanalizaciju. Priključenje se izvodi na postojeće revizijsko okno ili direktno na postojeću cijev. U cijenu su uključeni svi potrebni fazonski komadi, ukoliko je spajanje na cijev. Prilikom spajanja na revizijsko okno otvor je potrebno obraditi vodonepropusnim cementnim mortom nakon ugradnje PVC cijevi. Prilikom spajanja na postojeću cijev, spoj također obraditi vodonepropusnim cementnim mortom. U cijenu je uključen sav potreban rad i materijal. Obračun po komadu izvedenog priključka. </t>
  </si>
  <si>
    <t xml:space="preserve">Planiranje dna  kanala širine 60 cm za oborinsku kanalizaciju u  odgovarajućem   kontinuiranom padu,  u sloju pijeska d=10,00 cm. Obračun po m3 . </t>
  </si>
  <si>
    <t xml:space="preserve">Dobava i montaža PVC  kanalizacijskih cijevi (SN 4)  za oborinsku kanalizaciju. Spajaju se na  kolčak, brtvljeno  gumenim brtvama, prema uputama proizvođača.  U cijenu  uključiti račve, lukove  i ravne  cijevi. </t>
  </si>
  <si>
    <t xml:space="preserve">-a) DN 160 mm </t>
  </si>
  <si>
    <t>Odvoz viška zemlje od iskopa za oborinsku kanalizaciju na ovlaštenu deponiju po zakonu u sraslom stanju. Obračun po m3 zemlje.</t>
  </si>
  <si>
    <t>KANALIZACIJA  UKUPNO:</t>
  </si>
  <si>
    <t>III SANITARNA OPREMA</t>
  </si>
  <si>
    <t>Dobava , prijenos i montaža kompletnog WC-a, koji se sastoji od:                                                                             -konzolne keramičke WC školjke bez ruba . Uključivo daska sa poklopcem bijele boje od duroplasta sa "soft close" tehnologijom.</t>
  </si>
  <si>
    <t>- zidnog nosača od inoxa s WC četkom</t>
  </si>
  <si>
    <t>- držača toalet papira od inoxa</t>
  </si>
  <si>
    <t>Obračun po kompletu.</t>
  </si>
  <si>
    <t>Dobava , prijenos i montaža kompletnog WC-a za osobe smanjene pokretljivosti prema NN  151/2005, koji se sastoji od:                                                      -konzolne keramičke WC školjke bez ruba dužine 70 cm. Uključivo plastična daska od duroplasta bez poklopca</t>
  </si>
  <si>
    <t>- rukohvata obostrano(jedan fixni, drugi podizni), zidnog nosača od inoxa s WC četkom, držača toalet papira od inoxa. Obračun po kompletu.</t>
  </si>
  <si>
    <t>Dobava i ugradnja  zidnog umivaonika s maskom  od bijele fajanse veličine 51/45 cm sa jednoručnom izljevnom armaturom za toplu i hladnu vodu, perlatorom sa ograničenjem protoka vode i poniklovanim sifonom i maskom od bijele fajanse . Uz umivaonik postaviti držač od inoxa za rolo papirnati ručnik.  Sve komplet  sposobno za upotrebu.</t>
  </si>
  <si>
    <t>Dobava i ugradnja  zidnog umivaonika za invalide s maskom  od bijele fajanse veličine 66/59 cm sa jednoručnom izljevnom armaturom za toplu i hladnu vodu, perlatorom sa ograničenjem protoka vode i poniklovanim sifonom i maskom od bijele fajanse . Uz umivaonik postaviti držač od inoxa za rolo papirnati ručnik.  Sve komplet  sposobno za upotrebu.</t>
  </si>
  <si>
    <t xml:space="preserve">Dobava , prijenos i montaža kompletnog pisoara u sanitarnim čvorovima:           </t>
  </si>
  <si>
    <t>Montaža instalacijskog elementa za pisoar visine ugradnje 112-130 cm s ugradbenim setom uređaja za aktiviranje ispiranja. Instalacijski element samonosiv za ugradnju u suhomontažnu zidnu ili predzidnu konstrukciju obloženu gipskartonskim pločama, komplet s integriranim prigušnim ventilom priključka vode ½", isplavnom cijevi d 32 mm, s brtvenom manžetom, ugradbenim isisnim sifonom i odvodnim koljenom d 50 mm , vijcima za pričvršćenje keramike i svim potrebnim pričvrsnim priborom i spojnim materijalom.</t>
  </si>
  <si>
    <t>- IC (infracrvenog) senzorskog uređaja (baterijska verzija) za aktiviranje ispiranja pisoara, izvedba sa štednjom vode, pokrovna ploča plastična; i odgovarajuća elektronika</t>
  </si>
  <si>
    <t>Obračun po komadu.</t>
  </si>
  <si>
    <t>Izrada , dobava i  postavljanje ogledala u sanitarnim čvorovima i iznad umivaonika u dr. prostorima debljine 4 mm.s obrušenim rubovima, širine 1 cm. Ogledalo se postavlja lijepljenjem dvostrano ljepljivom trakom i neutralnim silikonom . Obračun po komadu.  Sve komplet  sposobno za  upotrebu.</t>
  </si>
  <si>
    <t>-a) vel. 70/60 cm</t>
  </si>
  <si>
    <t>-b) koso za invalide vel. 70/60 cm</t>
  </si>
  <si>
    <t>Dobava i  ugradnja  tekućeg sapuna pored umivaonika u sanitarnim čvorovima i dr. prostorima. Sve komplet  sposobno za  upotrebu.</t>
  </si>
  <si>
    <t>Dobava i postavljanje Inox koša za smeće u sanitarne čvorove.</t>
  </si>
  <si>
    <t>Dobava i ugradnja jednoručne poniklovane mješalice za toplu i hladnu vodu za sudopere u kuhinji. Sve komplet  sposobno  za  upotrebu.</t>
  </si>
  <si>
    <t>Dobava i  ugradnja  holender  slavine o 15 mm . Sve komplet  sposobno za  upotrebu.</t>
  </si>
  <si>
    <t>SANITARNA OPREMA UKUPNO:</t>
  </si>
  <si>
    <t>REKAPITULACIJA</t>
  </si>
  <si>
    <t>I  DEMONTAŽE</t>
  </si>
  <si>
    <t>II   VODOVOD</t>
  </si>
  <si>
    <t>III   KANALIZACIJA</t>
  </si>
  <si>
    <t>IV  SANITARNA OPREMA</t>
  </si>
  <si>
    <t>SVEUKUPNO  :</t>
  </si>
  <si>
    <t xml:space="preserve">Demontaža postojećih kanalizacijskih cijevi iz zemlje i odvoz na ovlaštenu deponiju za zbrinjavanje otpada u skladu sa zakonom. Izvršiti pažljivu demontažu kanalizacijskih cijevi iz postojećih revizijskih okana. Obračun po kompletu. </t>
  </si>
  <si>
    <t>- tuševi (armature sa ventilima)</t>
  </si>
  <si>
    <t>- tuš kada sa mješalicom</t>
  </si>
  <si>
    <t>- podni slivnici sa sifonom, kanalice</t>
  </si>
  <si>
    <t>- armature sa mješalicom za toplu i hladnu vodu, uključujići ventile</t>
  </si>
  <si>
    <t>Pažljiva demontaža i ponovna montaža iste sanitarne opreme na 1. katu dvorane. Obračun sve komplet, sposobno za uporabu.</t>
  </si>
  <si>
    <t>Demontaža postojećih instalacija vodovoda u kotlovnici. Obračun po kompletu.</t>
  </si>
  <si>
    <t>Demontaža postojećih cijevi za oborinsku kanalizaciju (revizija, ravna cijev iznad zemlje i u zemlji, luk 90) koje se nastavljaju na oborinske vertikale, a odvode oborinsku vodu u oborinsku kanalizaciju. Obračun po komadu demontirane cijevi sa odvozom na ovlaštenu deponiju za zbrinjavanje otpada po zakonu.</t>
  </si>
  <si>
    <t>Pažljiva demontaža i ponovna montaža postojećih betonskih opločnika oko oborinskih vertikala. Betonske opločnike je potrebno ukloniti prije demontaže cijevi za oborinsku kanalizaciju, te montirati nakon ugradnje novih cijevi za oborinsku kanalizaciju. Obračun po m2.</t>
  </si>
  <si>
    <t>Priključenje na postojeće instalacije hladne vode.  Polipropilenske vodovodne cijevi priključiti na čelične pocinčane cijevi sa potrebnim spojnim materijalom i priborom i ventilima.Glavni vod je predviđen od polipropilenskih vodovodnih cijevi d 50x6,9 mm (DN 40), a priključuje se na čelične pocinčane cijevi promjera DN 52. Sve komplet, obračun po komadu izvedenog priključka.</t>
  </si>
  <si>
    <t>Dobava i ugradnja  polipropilenskih vodovodnih cijevi za  hladnu i toplu vodu , uključivši potrebne fitinge i  fazonske komade te izolaciju cijevi d= 9 mm za hladnu vodu i izolaciju cijevi d=20 mm za toplu vodu . Cijevi imaju odnos standardnih dimenzija SDR 7,4 i namijenjene su od 10 bara. Cijevi se spajaju fuzionom tehnikom zavarivanja, a u svemu prema uputi proizvođača . Sve  komplet  uključit  potreban spojni materijal, kao i obujmice na svim potrebnim mjestima. U cijenu je uključena zaštita cijevi gotovim cjevacima i sva potrebna šlicanja zida i poda. Obračun po ml ugrađene cijevi.</t>
  </si>
  <si>
    <r>
      <t xml:space="preserve">-c) d 32x4,4 mm </t>
    </r>
    <r>
      <rPr>
        <b/>
        <sz val="11"/>
        <rFont val="Arial"/>
        <family val="2"/>
      </rPr>
      <t>(</t>
    </r>
    <r>
      <rPr>
        <sz val="11"/>
        <rFont val="Arial"/>
        <family val="2"/>
      </rPr>
      <t>DN 25</t>
    </r>
    <r>
      <rPr>
        <b/>
        <sz val="11"/>
        <rFont val="Arial"/>
        <family val="2"/>
      </rPr>
      <t>)</t>
    </r>
  </si>
  <si>
    <r>
      <t xml:space="preserve">-d) d 25x3,5 mm </t>
    </r>
    <r>
      <rPr>
        <b/>
        <sz val="11"/>
        <rFont val="Arial"/>
        <family val="2"/>
      </rPr>
      <t>(</t>
    </r>
    <r>
      <rPr>
        <sz val="11"/>
        <rFont val="Arial"/>
        <family val="2"/>
      </rPr>
      <t>DN 20</t>
    </r>
    <r>
      <rPr>
        <b/>
        <sz val="11"/>
        <rFont val="Arial"/>
        <family val="2"/>
      </rPr>
      <t>)</t>
    </r>
  </si>
  <si>
    <r>
      <t xml:space="preserve">-e) d 20x2,8 mm </t>
    </r>
    <r>
      <rPr>
        <b/>
        <sz val="11"/>
        <rFont val="Arial"/>
        <family val="2"/>
      </rPr>
      <t>(</t>
    </r>
    <r>
      <rPr>
        <sz val="11"/>
        <rFont val="Arial"/>
        <family val="2"/>
      </rPr>
      <t>DN 15</t>
    </r>
    <r>
      <rPr>
        <b/>
        <sz val="11"/>
        <rFont val="Arial"/>
        <family val="2"/>
      </rPr>
      <t>)</t>
    </r>
  </si>
  <si>
    <t>Zatvaranje šliceva nakon demontaže postojećih vodovodnih instalacija. Šliceve otprašiti, nanijeti rijetki cementni mort, rabicirati, a zatim zatvoriti produžnim mortom. U cijenu uključiti vrijednosti svih  potrebnih radova i materijal. Obračun po ml zatvorenog šlica.</t>
  </si>
  <si>
    <t>Dobava i ugradnja  ventila sa  poniklovanom  kapicom i rozetom.</t>
  </si>
  <si>
    <t>Uzimanje uzoraka vode,  ispitivanje, te  izdavanje  atesta  o ispravnosti za piće po  ovlaštenoj  organizaciji. Uzorke uzeti na svim vertikalama, i to pri dnu i pri vrhu vertikale, na provjeru usklađenosti parametara (fizikalno – kemijski i kemijski pokazatelji, mikrobiološki pokazatelji) i na parametar ugljikovodika.</t>
  </si>
  <si>
    <t>Iskop rova za temeljnu  kanalizaciju u zemlji III kategorije  prosječne dubine 0,6 m širine 0,6 m  sa   planiranjem dna  kanala, te  zatrpavanjem i  nabijanjem zemlje u  slojevima od  30,00 cm,  nakon polaganja  cijevi. U cijenu uključiti  potrebno  razupiranje rova kod  dubine veće od 1,00 m. Obračun po m3 iskopa, zatrpavanja i razupiranja, sve komplet. Iskopi se izvode za potrebe građevine, a do priključka na javnu kanalizaciju.</t>
  </si>
  <si>
    <t xml:space="preserve">-a) DN 125 mm </t>
  </si>
  <si>
    <t>-d) DN 125 mm</t>
  </si>
  <si>
    <t>Dobava i montaža ventilacijskih PVC kapa .</t>
  </si>
  <si>
    <t>Odvoz viška zemlje od iskopa na ovlaštenu deponiju po zakonu u sraslom stanju. Obračun po m3 zemlje.</t>
  </si>
  <si>
    <t>DN 125</t>
  </si>
  <si>
    <t>Priključenje novih instalacija kanalizacije na postojeće instalacije. Priključenje se vrši na postojeću PVC cijev. U cijenu je uključen sav potreban materijal i rad. Obračun po komadu kompletno izvedenog priključka, sposobnog za uporabu.</t>
  </si>
  <si>
    <t>Demontaža i ponovna montaža vodo – plinotijesnih poklopaca na postojećim revizijskim oknima. Sa svih poklopaca je potrebno ukloniti postojeću oblogu i ugraditi novu oblogu predviđenu projektom. U cijenu je uračunat sav potreban materijal i rad. Obračun po komadu kompletnog obrađenog i montiranog poklopca, sposobnog za uporabu.</t>
  </si>
  <si>
    <t>Strojno probijanje otvora za spoj nove kanalizacije na postojeće revizijsko okno . Otvor je potrebno obraditi vodonepropusnim cementnim mortom nakon ugradnje PVC kanalizacijske cijevi.Obračun po komadu, sve komplet.</t>
  </si>
  <si>
    <t xml:space="preserve">-a) o 110 mm </t>
  </si>
  <si>
    <t>Dobava  i ugradnja PEHD kanalizacijskih cijevi za dio oborinske vertikale, koje se spajaju na kanalizaciju i to u  zemlji i   1,0 m iznad zemlje , spajaju se na kolčak  brtvljeno gumenim brtvama. Prije   prijelaza u limenu cijev postaviti  reviziju  ravne cijevi o 160 mm.</t>
  </si>
  <si>
    <t>dužina 2,0 m o 160 mm</t>
  </si>
  <si>
    <t>revizija o 160 mm</t>
  </si>
  <si>
    <t>luk  90 o 160</t>
  </si>
  <si>
    <t>Dobava i ugradnja  zidnog umivaonika s maskom  od bijele fajanse veličine 51/45 cm sa jednoručnom izljevnom armaturom za toplu i hladnu vodu i poniklovanim sifonom i maskom od bijele fajanse . Uz umivaonik postaviti držač od inoxa za rolo papirnati ručnik.  Sve komplet  sposobno za upotrebu.</t>
  </si>
  <si>
    <t>Dobava i ugradnja umivaonika s maskom od bijele fajanse veličine 45/36 cm sa jednoručnom izljevnom armaturom za toplu i hladnu vodu i poniklovanim sifonom. Uz umivaonik postaviti držač od prokroma za ručnik. Sve komplet sposobno za uporabu.</t>
  </si>
  <si>
    <t>Dobava i ugradnja jednoručne zidne poniklovane tuš mješalice sa držačem za toplu i hladnu vodu  kod tuševa . Sve komplet  sposobno  za  upotrebu.</t>
  </si>
  <si>
    <t>Dobava i ugradnja kanala za odvodnju prostora za tuširanje, izrađenog iz kvalitetnog nehrđajućeg čelika AISI 304 sa elektropoliranim površinama. Dno kanala je izvedeno s integriranim padom prema izljevnim cijevima (2 izljevna mjesta) promjera o 125 mm za spoj na donji dio slivnika. Građevinska širina kanala 125 mm, širina rešetke 110 mm sa horizontalnom prirubnicom za ljepljenje hidroizolacije.  U cijenu je uračunata i rolana protuklizna pokrovna rešetka izrađena od elektropoliranog nehrđajućeg čelika AISI 304 za ispunu keramikom kao okolni pod i vertikalni slivnik DN 100 iz nehrđajućeg čelika AISI 304 sa prirubnicom za uklještenje hidroizolacije promjera 344 mm, visine tijela 114 mm, promjera 140 mm sa izvadivim zaporom za miris iz nehrđajućeg čelika (protok 1,5 l/s). Sve komplet, sposobno za uporabu. Obračun po ml kompletno ugrađenog kanala sa rešetkom i slivnikom.</t>
  </si>
  <si>
    <t xml:space="preserve">Kanal izrađen po mjeri ( duljinu provjeriti prije ugradnje) </t>
  </si>
  <si>
    <t>-a) duljine 4,36 m</t>
  </si>
  <si>
    <t>-b) duljine 4,50 m</t>
  </si>
  <si>
    <t>Dobava i ugradnja kanala za odvodnju prostora za tuširanje, izrađen iz kvalitetnog nehrđajućeg čelika AISI 304 s elektropoliranim tijelom i nehrđajućom rešetkom. Dno kanala je izvedeno sa integriranim padom. Tijelo sa prirubnicom za spajanje plitke hidroizolacije. Građevinska visina kanala s dvodjelnim zaporom za miris iz nehrđajućeg čelika je podesiva od 105 do 160 mm. Horizontalni  odljevni priključak na kanalizaciju DN 50. Protok 0,6 l/s prema HRN EN 1253. Dizajn rešetke: ispuniti keramikom, kao okolni pod. Sve komplet, obračun po ml</t>
  </si>
  <si>
    <t>Kanal-visina 105-izrađen po mjeri (duljinu provjeriti na mjestu ugradnje):</t>
  </si>
  <si>
    <t>-a) duljine 1,77 m</t>
  </si>
  <si>
    <t>-b) duljine 1,30 m</t>
  </si>
  <si>
    <t>-c) duljine 1,22 m</t>
  </si>
  <si>
    <t>R.br.</t>
  </si>
  <si>
    <t>Opis stavke</t>
  </si>
  <si>
    <t>Jed. mjera</t>
  </si>
  <si>
    <t>Količina</t>
  </si>
  <si>
    <t>Cijena</t>
  </si>
  <si>
    <t>Iznos</t>
  </si>
  <si>
    <t>INVESTITOR:</t>
  </si>
  <si>
    <t>OSNOVNA ŠKOLA ROVIŠĆE</t>
  </si>
  <si>
    <t>ROVIŠĆE, Vladimira Nazora 1</t>
  </si>
  <si>
    <t>GRAĐEVINA:</t>
  </si>
  <si>
    <t>OSNOVNA ŠKOLA ROVIŠĆE Po+P+2 I ŠKOLSKO-SPORTSKA DVORANA</t>
  </si>
  <si>
    <t>LOKACIJA:</t>
  </si>
  <si>
    <t>ROVIŠĆE, Vladimira Nazora 1, k.č. 564/1 k.o. Rovišće</t>
  </si>
  <si>
    <t>BROJ PROJEKTA:</t>
  </si>
  <si>
    <t>TD - 62/17</t>
  </si>
  <si>
    <t>PREDMET PROJEKTA:</t>
  </si>
  <si>
    <t>STROJARSKE INSTALACIJE</t>
  </si>
  <si>
    <t>5.  TROŠKOVNIK</t>
  </si>
  <si>
    <t>5.1.</t>
  </si>
  <si>
    <t>DEMONTAŽANI RADOVI</t>
  </si>
  <si>
    <t>NAPOMENA:</t>
  </si>
  <si>
    <t>Demontažni radovi odnose se na postojeću strojarsku opremu i instalacije. Svu demontiranu opremu i instalacije potrebno je adekvatno zbrinuti, te o tome predočiti adekvatan dokaz. Sa korisnikom  definirati koja se oprema može zadržati na njegovom skladištu, a koja se odvozi na deponij.</t>
  </si>
  <si>
    <t>Transportne troškove, utovar i ostali troškovi nastali kod odvoza na deponij krupnog otpada snosi izvođač radova. Radovi se planiraju izvoditi u periodu kada grijanje nije u funkciji, tako da radove treba prilagoditi korisniku U pogledu redovitog funkcioniranja</t>
  </si>
  <si>
    <t>Kod izrade ponude preporučam detaljno upoznavanje sa postojećim stanjem, te samostalnu procjenu opreme i samog opsega posla prilikom demontaže</t>
  </si>
  <si>
    <t>5.1.1.</t>
  </si>
  <si>
    <t>INSTALACIJA PLINA</t>
  </si>
  <si>
    <t>Zbog izvođenja fasade, potrebno je postojeću MRP demontirati, te ponovno montirati odmaknuto od zida za debljinu izolacije nove fasade.</t>
  </si>
  <si>
    <t>Demontaža plinske instalacije do glavne plinske slavine (R 5/4").</t>
  </si>
  <si>
    <t>Demontaža obuhvaćaju slijedeće radove:</t>
  </si>
  <si>
    <t xml:space="preserve"> - Demontaža čeličnog cjevovoda - plinovod</t>
  </si>
  <si>
    <t>metar</t>
  </si>
  <si>
    <t xml:space="preserve"> - Demontaža prirubničkih armatura</t>
  </si>
  <si>
    <t>komada</t>
  </si>
  <si>
    <t xml:space="preserve"> - Demontaža navojnih armatura</t>
  </si>
  <si>
    <t>kn</t>
  </si>
  <si>
    <t>5.1.2.</t>
  </si>
  <si>
    <t>STROJARSKA OPREMA U KOTLOVNICI</t>
  </si>
  <si>
    <t>Demontažni radovi obuhvaćaju slijedeće radove:</t>
  </si>
  <si>
    <t xml:space="preserve"> - Zatvaranje cjevovoda u postojećoj kotlovnici sa ispuštanjem vode i pražnjem sustava</t>
  </si>
  <si>
    <t xml:space="preserve"> - Demontaža toplovodnog čeličnog  kotla u kompletu sa pripadajućim armaturama i dimovodnim priključcima, uključivo i postojeći plamenik sa plinskom rampom.</t>
  </si>
  <si>
    <t xml:space="preserve"> - Demontaža čeličnog  spremnika PTV sa izolacijom u al. limu, komplet sa pripadajućim armaturama</t>
  </si>
  <si>
    <t xml:space="preserve"> - Demontaža čeličnog cjevovoda sa izolacijom u al. limu</t>
  </si>
  <si>
    <t xml:space="preserve"> - Demontaža čeličnog cjevovoda – plinovoda</t>
  </si>
  <si>
    <t xml:space="preserve"> - Demontaža prirubničkih armatura na razdjelniku i sabirniku grijanja (pumpe, ventili, filteri, i sl)</t>
  </si>
  <si>
    <t xml:space="preserve"> - Demontaža navojnih armatura na razdjelniku i sabirniku grijanja (ventili, filteri, manometri, termometri i sl)</t>
  </si>
  <si>
    <t>5.1.3.</t>
  </si>
  <si>
    <t>RADIJATORSKE BATERIJE</t>
  </si>
  <si>
    <t>proizvod kao:</t>
  </si>
  <si>
    <t>LIPOVICA</t>
  </si>
  <si>
    <t>priključak:</t>
  </si>
  <si>
    <t>R 5/4"</t>
  </si>
  <si>
    <t>tip:</t>
  </si>
  <si>
    <t>SOLAR 600/80</t>
  </si>
  <si>
    <t>5.1.4.</t>
  </si>
  <si>
    <t>INSTALACIJA  GRIJANJA</t>
  </si>
  <si>
    <t>Demontaža horizontalnog razvoda instalacije centralnog grijanja od čeličnih cijevi, u novom dijelu škole što obuhvaća i ovjeni pribor. Isti je potrebno demontirati  jer se u tom dijelu po novom stanju mijenja dimenzija cjevovoda grijanja, (priključke radijatorskih baterija nije potrebno demontirati, jer se radijatori u fazi montaže vračaju nazad). Obračun se vrši po dužnom metru demontiranih cijevi i to:</t>
  </si>
  <si>
    <t>5.1.5.</t>
  </si>
  <si>
    <t>INSTALACIJA  VENTILACIJE  DVORANE</t>
  </si>
  <si>
    <t>Demontaža pravokutnih ventilacijskih kanala, postavljenih iza ventilacijske komore, izrađenih od poc. lima debljine 0,7 mm, a zbog ugradnje prigušivača buke na kanal dobavnog i povratnog zraka za dvoranu. Stavkom obuhvatiti zbrinjavanje demontiranog ventilacijskog kanala. Dužina kanala koja se demnontira je 1200 mm, a točna će dimenzija biti definirana kod početka demontaže na licu mjesta.</t>
  </si>
  <si>
    <t>UKUPNO:</t>
  </si>
  <si>
    <t>5.2.</t>
  </si>
  <si>
    <t>MONTAŽNI  RADOVI</t>
  </si>
  <si>
    <t>5.2.1.</t>
  </si>
  <si>
    <t xml:space="preserve">Sanacija demontiranijh elemenata MRP, čišćenje, zaštita temeljnim premazom i bojanje završnom bojom plinskog ormara, cjevovoda i svih elemenata MRP koje je potrebno sanirati. </t>
  </si>
  <si>
    <t>Montaža sanirane plinske MRP nakon postavljanja izolacije na vanjskoj fasadi sa svim armaturama. Postavljanje na ormar MRP svih potrebnih znakova opasnosti i upozorenja za plinsku instalaciju.</t>
  </si>
  <si>
    <t>Crne čelične cijevi, bez šava, slijedećih</t>
  </si>
  <si>
    <t xml:space="preserve">dimenzija:  </t>
  </si>
  <si>
    <t>NO 80 ( 3")</t>
  </si>
  <si>
    <t>NO 50 ( 2")</t>
  </si>
  <si>
    <t>NO 40 ( 6/4")</t>
  </si>
  <si>
    <t>Cijevni luk bešavni, crni, slijedećih dimenzija:</t>
  </si>
  <si>
    <t>komad</t>
  </si>
  <si>
    <t>Antikorozivna zaštita cijevi dvostrukim premazom temeljne boje, a zatim lakom RAL 1021 (oker žuta)</t>
  </si>
  <si>
    <t>Pomoćni materijal za cijevi, kao što su cijevna koljena, redukcije,  ovjesni materijal za cijevi, brtveni materijal, plin, kisik, žica za zavarivanje te ostali potrošni materijal</t>
  </si>
  <si>
    <t>Montaža plinske instalacije sa ugradnjom svih navedenih elemenata, uključivo izrada svih potrebnih prodora kroz građevinske elemente.</t>
  </si>
  <si>
    <t>Ispitivanje instalacijena čvrstoću i nepropusnost te izdavanje svih potrebnih ispitnih listova i atesta dokaza kvalitete opreme i materijala</t>
  </si>
  <si>
    <t>Troškovi transporta, doprema materijala i alata na radilište sa povratom preostalog</t>
  </si>
  <si>
    <t>Prijava radova na plinskoj instalaciji distributeru, komplet sa troškom ispitivanja i preuzimanja iste od strane distributera</t>
  </si>
  <si>
    <t>5.2.2.</t>
  </si>
  <si>
    <t>KOTLOVNICA</t>
  </si>
  <si>
    <t>Plinski visokoučinski kondenzacijski kotao za veće objekte za zatvorene sustave toplovodnog centralnog grijanja (do 85 °C), tijelo kotla: legura aluminij/silicij, modularni plamenik sa širokim modulacijskim područjem 17 – 100 % te ventilatorom s elektroničkim upravljanjem, veliki osvijetljeni LC zaslon s digitalno informacijsko-analitičkim sustavom „DIA“, elektronska ploča sa eBUS vezom, normni stupanj iskoristivosti: 109 %, velika pouzdanost kotla zahvaljujući robusnim komponentama, optimalna prilagodba svakoj potrebi za toplinom, moguća kombinacija sa spremnicima tople vode većeg korisnog sadržaja, male dimenzije i težina s obzirom na veliki učin, izuzetno tihi rad kod maksimalnog opterećenja, niska emisija štetnih tvari NOx &amp;lt; 60 mg/kWh i CO &amp;lt; 20 mg/kWh, novi koncept kućišta, instalacija kotla je obavezna u kombinaciji sa hidrauličkom skretnicom, mogućnost kaskadnog spajanja (8 kotlova maksimalno) pomoću regulatora</t>
  </si>
  <si>
    <t>VAILLANT</t>
  </si>
  <si>
    <t>ecoCRAFT exclusiv</t>
  </si>
  <si>
    <t>veličina:</t>
  </si>
  <si>
    <t xml:space="preserve">VKK 2806/3-E HL R1 </t>
  </si>
  <si>
    <t>topl. snaga kotla (60-40°C):</t>
  </si>
  <si>
    <t>52,3 - 281,4 kW</t>
  </si>
  <si>
    <t>ILI JEDNAKOVRIJEDAN</t>
  </si>
  <si>
    <t xml:space="preserve"> - proizvod:</t>
  </si>
  <si>
    <t xml:space="preserve"> - tip:</t>
  </si>
  <si>
    <t>calorMATIC 630/3</t>
  </si>
  <si>
    <t>Modul za kaskadno spajanje uređaja s eBUS elektronskom pločom. Brza i jednostavna instalacija zahvaljujući sustavu ProE te eBUS. Nakon drugog uređaja potreban je po jedan modul po svakom daljnjem uređaju.</t>
  </si>
  <si>
    <t>VR 32/3</t>
  </si>
  <si>
    <t>Modul za hidrauličko proširivanje regulatora. eBUS povezivanje, mogućnost hidrauličkog proširivanja na dva miješajuća kruga s trosmjernim ventilom. Programiranje parametara krugova preko centralnog regulatora. Mogućnost spajanja do 6 modula VR 60 u jednom sustavu grijanja. Modulu treba osigurati vlastito napajanje 230 V.
Radni napon:  230 V
Potrošnja snage:  2 VA
Kontaktno opterećenje izlaznog releja:  2 A
Dopuštena maks. temperatura okoline:  40 °C
Radni napon senzora:  5 V</t>
  </si>
  <si>
    <t>VR 60/3</t>
  </si>
  <si>
    <t>Priključni komad (695 mm) ø 200 mm
- za kotlove 200 do 280 kW</t>
  </si>
  <si>
    <t>Osnovni priključni set za kaskadno spajanje Φ200 mm, priključak na okno:
- 1x potporno koljeno sa podesivom šinom
- 1x završna dimovodna cijev, otporna na UV zračenje, 1 m
- 1x poklopac okna
- 1x zidna rozeta
- 1x zaštitna cijev za prolaz kroz okno 0,3 m
- 1x rešetka za zrak</t>
  </si>
  <si>
    <t>Produžetak 0,5 m, ø 200 mm</t>
  </si>
  <si>
    <t>Koljeno 87° sa otvorom za čišćenje ø 200 mm</t>
  </si>
  <si>
    <t>Koljeno 45° ø 200 mm</t>
  </si>
  <si>
    <t>Produžetak 1,0 m, ø 200 mm</t>
  </si>
  <si>
    <t>Produžetak 2,0 m, ø 200 mm</t>
  </si>
  <si>
    <t>Revizijski T-komad ø 200 mm</t>
  </si>
  <si>
    <t>Odstojnik za provođenje dimovoda kroz okno, 4 kom. ø 200 mm</t>
  </si>
  <si>
    <t>Set za neutralizaciju bez crpke za kondenzat
- za uređaje/kotlove do 450 kW
- spremnik s granulatom za neutralizaciju 20 kg
- gumeno crijevo usisnog voda DN 20
- gumeno crijevo izljevnog voda DN 20
- držač</t>
  </si>
  <si>
    <t>Akumulacijski spremnik PTV sa toplinskom izolacijom sa ugrađenim cijevnim izmjenjivačem za neizravno zagrijavanje sanitarne potrošne tople vode</t>
  </si>
  <si>
    <t>volumen:</t>
  </si>
  <si>
    <t>1000 litara</t>
  </si>
  <si>
    <t>snaga izmjenjivača 80/60°C</t>
  </si>
  <si>
    <t>min. 130 kW</t>
  </si>
  <si>
    <t>količina tople vode</t>
  </si>
  <si>
    <t>min. 53 l/min</t>
  </si>
  <si>
    <t>snaga izmjenjivača 70/50°C</t>
  </si>
  <si>
    <t>85 kW</t>
  </si>
  <si>
    <t>35 l/min</t>
  </si>
  <si>
    <t>max. tlak:</t>
  </si>
  <si>
    <t>8 bar</t>
  </si>
  <si>
    <t>Zatvorena ekspanzijska posuda sustava PTV slijedećih karakteristika:</t>
  </si>
  <si>
    <t>100 litara</t>
  </si>
  <si>
    <t>max pritisak:</t>
  </si>
  <si>
    <t>10 bar</t>
  </si>
  <si>
    <t>G 5/4"</t>
  </si>
  <si>
    <t>Sigurnosni ventil za sanitarnu vodu</t>
  </si>
  <si>
    <t>pritisak propuštanja:</t>
  </si>
  <si>
    <t>6 bar</t>
  </si>
  <si>
    <t>DN 32 R 5/4"</t>
  </si>
  <si>
    <t>Sigurnosni ventil za SUSTAV GRIJANJA slijedećih karakteristika:</t>
  </si>
  <si>
    <t>3,5 bar</t>
  </si>
  <si>
    <t>Cirkulacijska KOTLOVSKA crpka za SUSTAV GRIJANJA
slijedećih karakteristika:</t>
  </si>
  <si>
    <t>WILO</t>
  </si>
  <si>
    <t>Wilo Stratos 40/1-8 s IF modulom</t>
  </si>
  <si>
    <t>električni napon:</t>
  </si>
  <si>
    <t>230 V</t>
  </si>
  <si>
    <t>NO 40 - prirubnica</t>
  </si>
  <si>
    <t>Cirkulacijska crpka za SUSTAV GRIJANJA
slijedećih karakteristika:</t>
  </si>
  <si>
    <t>GRUNDFOS</t>
  </si>
  <si>
    <t>MAGNA 3 40-60 F</t>
  </si>
  <si>
    <t>Cirkulacijska crpka dvostruka ( dvije pumpe u kompletu) za SUSTAV GRIJANJA
slijedećih karakteristika:</t>
  </si>
  <si>
    <t>MAGNA D 3 50-80 F</t>
  </si>
  <si>
    <t>NO 50 - prirubnica</t>
  </si>
  <si>
    <t>Cirkulacijska crpka ZA POTROŠNU TOPLU VODU - P.T.V. sa inox kučištem slijedećih karakteristika:</t>
  </si>
  <si>
    <t>ALPHA 25 - 60 N</t>
  </si>
  <si>
    <t>220 V</t>
  </si>
  <si>
    <t>R 1" - navoj</t>
  </si>
  <si>
    <t>Troputni mješajući ventil sa EM pogonom za SUSTAV GRIJANJA slijedećih karakteristika:</t>
  </si>
  <si>
    <t>SIEMENS</t>
  </si>
  <si>
    <t>tip ventila:</t>
  </si>
  <si>
    <t>VXF 31.50</t>
  </si>
  <si>
    <t>NO 50 / NP 10 - prirubnica</t>
  </si>
  <si>
    <t>tip EM pogona:</t>
  </si>
  <si>
    <t>SQX 32.00</t>
  </si>
  <si>
    <t>Kuglasta slavina za toplu vodu slijedećih karakteristika:</t>
  </si>
  <si>
    <t>prirubnica</t>
  </si>
  <si>
    <t>DN 80 ( R 3" )</t>
  </si>
  <si>
    <t>NP 16</t>
  </si>
  <si>
    <t>DN 65 ( R 2,5" )</t>
  </si>
  <si>
    <t>DN 50 ( R 2" )</t>
  </si>
  <si>
    <t>DN 40 ( R 6/4" )</t>
  </si>
  <si>
    <t>Nepovratni - odbojni ventil za toplu vodu sa oprugom slijedećih karakteristika:</t>
  </si>
  <si>
    <t>Hvatač nečistoće za toplu vodu slijedećih karakteristika:</t>
  </si>
  <si>
    <t>unutarnji navoj</t>
  </si>
  <si>
    <t>DN 32 ( R 5/4" )</t>
  </si>
  <si>
    <t>DN 25 ( R 1" )</t>
  </si>
  <si>
    <t>DN 20 ( R 3/4" )</t>
  </si>
  <si>
    <t>DN 15 ( R 1/2" )</t>
  </si>
  <si>
    <t xml:space="preserve">Odbojni ventil univerzalni za toplu vodu slijedećih karakteristika: </t>
  </si>
  <si>
    <t xml:space="preserve">Kuglasta slavina za punjenje i pražnjenje sistema, sa priključkom za PVC crijevo slijedećih karakteristika: </t>
  </si>
  <si>
    <t>Termometar bimetalni u kompletu sa mesinganom čahurom za ugradnju u cjevovod slijedećih karakteristika:</t>
  </si>
  <si>
    <t>promjer:</t>
  </si>
  <si>
    <t>Ø 60 mm</t>
  </si>
  <si>
    <t>R 1/2" aksijalni (stražnji)</t>
  </si>
  <si>
    <t>područje:</t>
  </si>
  <si>
    <t>0-120 °C</t>
  </si>
  <si>
    <t>R 1/2" radijalni ( donji)</t>
  </si>
  <si>
    <t>Manometar bimetalni u kompletu slavinom i mesinganom čahurom za ugradnju u cjevovod slijedećih karakteristika:</t>
  </si>
  <si>
    <t>0-6 bar</t>
  </si>
  <si>
    <t>Odzračni lonac izrađenog od čeličnih cijevi, zaštićen temeljnom i završnom bojom u kompletu sa cijevima Ø 15 i  kuglastom slavinom R 1/2" sa priključkom za PVC crijevo za ispuštanje zraka iz instalacije slijedećih karakteristika:</t>
  </si>
  <si>
    <t>DN 100</t>
  </si>
  <si>
    <t>dužina.</t>
  </si>
  <si>
    <t>200 mm</t>
  </si>
  <si>
    <t>Crne čelične cijevi bez šava, u kompletu sa cijevnim lukovima slijedećih dimenzija:</t>
  </si>
  <si>
    <t>NO 80</t>
  </si>
  <si>
    <r>
      <t>f</t>
    </r>
    <r>
      <rPr>
        <sz val="10"/>
        <rFont val="Arial"/>
        <family val="2"/>
      </rPr>
      <t xml:space="preserve"> 88,9 * 3,6 mm</t>
    </r>
  </si>
  <si>
    <t>m</t>
  </si>
  <si>
    <t>NO 50</t>
  </si>
  <si>
    <r>
      <t>f</t>
    </r>
    <r>
      <rPr>
        <sz val="10"/>
        <rFont val="Arial"/>
        <family val="2"/>
      </rPr>
      <t xml:space="preserve"> 60,3 * 2,9 mm</t>
    </r>
  </si>
  <si>
    <t>NO 40</t>
  </si>
  <si>
    <r>
      <t>f</t>
    </r>
    <r>
      <rPr>
        <sz val="10"/>
        <rFont val="Arial"/>
        <family val="2"/>
      </rPr>
      <t xml:space="preserve"> 48,3 * 2,6 mm</t>
    </r>
  </si>
  <si>
    <t>NO 32</t>
  </si>
  <si>
    <r>
      <t>f</t>
    </r>
    <r>
      <rPr>
        <sz val="10"/>
        <rFont val="Arial"/>
        <family val="2"/>
      </rPr>
      <t xml:space="preserve"> 42,4 * 2,6 mm</t>
    </r>
  </si>
  <si>
    <t>NO 25</t>
  </si>
  <si>
    <r>
      <t>f</t>
    </r>
    <r>
      <rPr>
        <sz val="10"/>
        <rFont val="Arial"/>
        <family val="2"/>
      </rPr>
      <t xml:space="preserve"> 33,7 * 2,6 mm</t>
    </r>
  </si>
  <si>
    <t>NO 20</t>
  </si>
  <si>
    <r>
      <t>f</t>
    </r>
    <r>
      <rPr>
        <sz val="10"/>
        <rFont val="Arial"/>
        <family val="2"/>
      </rPr>
      <t xml:space="preserve"> 26,9 * 2,3 mm</t>
    </r>
  </si>
  <si>
    <t>NO 15</t>
  </si>
  <si>
    <r>
      <t>f</t>
    </r>
    <r>
      <rPr>
        <sz val="10"/>
        <rFont val="Arial"/>
        <family val="2"/>
      </rPr>
      <t xml:space="preserve"> 21,3 * 2,0 mm</t>
    </r>
  </si>
  <si>
    <t>Cijevna izolacija od ekspandirane gume za sustav grijanja u kompletu sa Alu folijom R 200 - 0,20 mm</t>
  </si>
  <si>
    <t>temp. područje primjene:</t>
  </si>
  <si>
    <t xml:space="preserve">min. 105 °C </t>
  </si>
  <si>
    <t>faktor otpora difuziji vodene pare:</t>
  </si>
  <si>
    <t xml:space="preserve">min. 3000 </t>
  </si>
  <si>
    <t>Koeficijent termičke vodljivosti kod +40°C:</t>
  </si>
  <si>
    <t xml:space="preserve">max. 0,040     W/(mK) </t>
  </si>
  <si>
    <t>debljina izolacije:</t>
  </si>
  <si>
    <t>19 mm</t>
  </si>
  <si>
    <t>Obračun stavke vrši se po dužnom metru postavljene cijevne izolacije, a stavkom je potrebno obuhvatiti  sav pomoćni materijal kao što su ljepilo, završne trake na svakom spoju i dr.</t>
  </si>
  <si>
    <t>dimenzija cijevi i izolacije:</t>
  </si>
  <si>
    <t>19 x 89 mm</t>
  </si>
  <si>
    <t>19 x 60 mm</t>
  </si>
  <si>
    <t>19 x 54 mm</t>
  </si>
  <si>
    <t>19 x 42 mm</t>
  </si>
  <si>
    <t>19 x 35 mm</t>
  </si>
  <si>
    <t xml:space="preserve">Aluminijski lim za oblaganje izoliranih cijevi
u kotlovnici, debjine 0,55 mm </t>
  </si>
  <si>
    <t>Pomoćni potrošni materijal tj. spojno - brtveni, ovjesni, montažni i izolacijski materijal kao npr. pričvrsnice, konzole, vijci, tiple, proturne cijevi, plin, kisik, žica, pasta za zavarivanje i, kudjelja, teflon traka, samoljepive izolacijske trake i sl.</t>
  </si>
  <si>
    <t>Strojarski radovi. Montaža kompletne instalacije grijanja do pune pogonske sposobnosti sa ugradnjom svih navedenih elemenata.</t>
  </si>
  <si>
    <t>Građevinski radovi na izvođenju potrebnih</t>
  </si>
  <si>
    <t>probijanja i ostalih radova kod montaže</t>
  </si>
  <si>
    <t>specificirane opreme</t>
  </si>
  <si>
    <t xml:space="preserve">Pripremno završni radovi, uređenje radilišta prije i nakon </t>
  </si>
  <si>
    <t>izvođenja radova, ispitivanje toplovodne instalacije</t>
  </si>
  <si>
    <t>na nepropusnost, bojanje ručnih kola crvenom, odnosno</t>
  </si>
  <si>
    <t>plavom bojom, postavljanje plavih, odnosno crvenih strelica</t>
  </si>
  <si>
    <t>na cjevovodima, postavljanje trajnih znakova upozorenja</t>
  </si>
  <si>
    <t xml:space="preserve"> - KOTLOVNICA</t>
  </si>
  <si>
    <t xml:space="preserve"> - NEZAPOSLENIMA ULAZ ZABRANJEN</t>
  </si>
  <si>
    <t xml:space="preserve"> - IZLAZ</t>
  </si>
  <si>
    <t>Funkcionalna proba kompletne instalacije toplovodne kotlovnice</t>
  </si>
  <si>
    <t>Ispitivanje funkcionalnosti svih radni, regulacijskih, mjernih</t>
  </si>
  <si>
    <t>i sigurnosnih elemenata, udešavanje parametara rada</t>
  </si>
  <si>
    <t xml:space="preserve">svih navedenih elemenata, te davanje uputa </t>
  </si>
  <si>
    <t>budućem rukovaocu kotlovnice.</t>
  </si>
  <si>
    <t>Probu izvodi izvođač strojarskih i elektroradova,</t>
  </si>
  <si>
    <t>uz nazočnost nadzornih inženjera za strojarske</t>
  </si>
  <si>
    <t>i elektro radove. O provedenom ispitivanju, sačiniti zapisnik</t>
  </si>
  <si>
    <t>Servisno puštanje u rad svih elemenata kotlovnice sa podešavanjem parametara sagorjevanja utoku rada plinskog plamenika. O izvedenom podešavanju sačiniti zapisnik te ovjera garancije.</t>
  </si>
  <si>
    <t>Izrada upute za rukovanje i održavanje toplovodne plinske</t>
  </si>
  <si>
    <t>kotlovnice, te izrada i uokvirenje sheme kotlovnice,</t>
  </si>
  <si>
    <t>Pregled toplovodne plinske kotlovnice, od strane ovlaštene</t>
  </si>
  <si>
    <t xml:space="preserve">osobe u pogledu primjenjenih mjera zaštite na radu, </t>
  </si>
  <si>
    <t>izrada zapisnika o pregledu, te izdavanje uvjerenja o primjeni</t>
  </si>
  <si>
    <t>zaštite na radu za sve uređaje, odnosno za kotlovnicu u cjelini</t>
  </si>
  <si>
    <t>Transport opreme, materijala i alata</t>
  </si>
  <si>
    <t xml:space="preserve">na radilište sa povratom preostalog </t>
  </si>
  <si>
    <t>nakon završene montaže</t>
  </si>
  <si>
    <t>5.2.3.</t>
  </si>
  <si>
    <t>INSTALACIJA RADIJATORSKOG GRIJANJA</t>
  </si>
  <si>
    <t>pribor za POSTOJEĆE radijatorske baterije - 22 baterije</t>
  </si>
  <si>
    <t>Lipovica SOLAR 600/80</t>
  </si>
  <si>
    <t xml:space="preserve">Radijatorski aluminijski članak </t>
  </si>
  <si>
    <t>R 1"</t>
  </si>
  <si>
    <t>boja</t>
  </si>
  <si>
    <t>bijela</t>
  </si>
  <si>
    <t>Spojni pribor za kompletiranje radijatora</t>
  </si>
  <si>
    <t>LIPOVICA - SOLAR</t>
  </si>
  <si>
    <t>redukcija 1" / 1/2" sa brtvom</t>
  </si>
  <si>
    <t>Ovjesni pribor za učvršćenje radijatora</t>
  </si>
  <si>
    <t>konzola SOLAR</t>
  </si>
  <si>
    <t>odstojnik ROGL</t>
  </si>
  <si>
    <t>Termostatski radijatorski ventil u kompletu sa termostatskom glavom za dvocjevni sustav, sa navojnim priključkom, dimenzije R 1/2"</t>
  </si>
  <si>
    <t>Ventil prigušni radijatorski ručni sa mogućnosti zatvaranja i predpodešavanja za dvocjevni sustav:</t>
  </si>
  <si>
    <t>R 1/2"</t>
  </si>
  <si>
    <t>Odzračni radijatorski ventil sa navojnim priključkom</t>
  </si>
  <si>
    <t>Ispusni radijatorski ventil</t>
  </si>
  <si>
    <t>Lipovica EKONOMIK SE 690 I SE 285</t>
  </si>
  <si>
    <t>LIPOVICA - EKONOMIK</t>
  </si>
  <si>
    <t>redukcija 5/4" / 1/2" sa brtvom</t>
  </si>
  <si>
    <t>Termostatski radijatorski ventil u kompletu sa termostatskom glavom za dvocjevni sustav, sa navojnim priključkom dimenzije R 1/2"</t>
  </si>
  <si>
    <t>dimenzija cijevi:</t>
  </si>
  <si>
    <t>NO15</t>
  </si>
  <si>
    <r>
      <t>f</t>
    </r>
    <r>
      <rPr>
        <sz val="10"/>
        <rFont val="Arial"/>
        <family val="2"/>
      </rPr>
      <t xml:space="preserve"> 21,3 * 2,3 mm</t>
    </r>
  </si>
  <si>
    <t>Pomoćni potrošni materijal tj. spojno - brtveni, ovjesni i montažni materijal.</t>
  </si>
  <si>
    <t xml:space="preserve">Rastavljanje pojedinih AL. radijatorskih baterija zbog  dodavanja članaka. </t>
  </si>
  <si>
    <t xml:space="preserve">Bojanje postojeće sanirane i nove instalacije centralnog grijanja  temeljnom i završnom bojom. </t>
  </si>
  <si>
    <t>NO15 – NO50</t>
  </si>
  <si>
    <t>Pripremno završni radovi, sa uređenjem gradilišta prije i nakon izvođenja radova te prijevoz materijala i opreme.</t>
  </si>
  <si>
    <t>5.2.4.</t>
  </si>
  <si>
    <t>INSTALACIJA  VENTILACIJE  SPORTSKE  DVORANE</t>
  </si>
  <si>
    <t>Prigušivač buke pravokutnog oblika, oznake</t>
  </si>
  <si>
    <t>PZ – 100/50,  dimenzije:</t>
  </si>
  <si>
    <t>1000 x 800 x 1200 mm</t>
  </si>
  <si>
    <t>Izrada, dobava i ugradnja PVC dvokrilnih vrata s nadsvjetlom u vjetrobranu vel. 171/220+70cm. Krila su jednake širine, sa punim dijelom visine 60cm od donjeg ruba izvedenim sa ispunom od PVC panela debljine 44mm, otvaraju se zaokretno, a gornji dio je ostakljen. Iznad vrata ugraditi nadsvjetlo sa otklopnim otvaranjem na ventus. Sve ostalo po općem opisu. Obračun po kom.</t>
  </si>
  <si>
    <t>- POZ. 7 vel. 171/220+70 cm</t>
  </si>
  <si>
    <r>
      <t>Izrada, dobava i ugradnja PVC dvodjelnog prozora svlačionice na jugoistočnom pročelju vel. 170/90cm. Prozor je po horizontali podjeljena na dva jednaka dijela fiksnom prečkom. Krila su na otklopno zaokretno otvaranje. U cijenu uključena izrada, dobava i ugradnje vanjske aluminijske plastificirane klupčice razvijene širine 24,0cm i unutarnje PVC klupčice širine 38cm. Potrebno je ugraditi proširenje štoka širine 6,0cm zbog izvedbe izolaterskih radova. Nakon ugradnje PVC stolarije, spoj prozora i nosivog ab stupa zatvoriti PVC maskom kvalitete kao stolarija</t>
    </r>
    <r>
      <rPr>
        <sz val="11"/>
        <color indexed="28"/>
        <rFont val="Arial"/>
        <family val="2"/>
      </rPr>
      <t>.</t>
    </r>
    <r>
      <rPr>
        <sz val="12"/>
        <color indexed="28"/>
        <rFont val="Arial"/>
        <family val="2"/>
      </rPr>
      <t xml:space="preserve"> </t>
    </r>
    <r>
      <rPr>
        <sz val="12"/>
        <rFont val="Arial"/>
        <family val="2"/>
      </rPr>
      <t xml:space="preserve">  Sve ostalo po općem opisu. Obračun po kom.</t>
    </r>
  </si>
  <si>
    <t>- POZ. 8 vel. 170/90 cm</t>
  </si>
  <si>
    <t>Izrada, dobava i ugradnja PVC dvodjelnog prozora svlačionice na jugoistočnom pročelju vel.170/90cm. Prozor je po horizontali podjeljena na dva jednaka dijela fiksnom prečkom. Jedno krilo je na otklopno zaokretno otvaranje a drugo sa ispunom od PVC panela debljine 44mm kojeg je potrebno prilagoditi postojećoj odzračnoj rešetki. U cijenu uključena izrada, dobava i ugradnje vanjske aluminijske plastificirane klupčice razvijene širine 24,0cm i unutarnje PVC klupčice širine 38cm. Sve ostalo po općem opisu. Obračun po kom.</t>
  </si>
  <si>
    <t>- POZ. 9 vel. 170/90 cm</t>
  </si>
  <si>
    <t>Izrada, dobava i ugradnja PVC dvokrilnih vanjskih punih vrata u prizemlju sportske dvorane vel. 170/222cm. Krila su jednake širine, i otvaraju se zaokretno prema van. Sve ostalo po općem opisu. Obračun po kom.</t>
  </si>
  <si>
    <t>- POZ. 10 vel. 170/222 cm</t>
  </si>
  <si>
    <t>Izrada, dobava i ugradnja PVC dvokrilnih vanjskih punih vrata na spremištu za sprave prizemlju  vel. 215/257cm. Krila su jednake širine, i otvaraju se zaokretno prema van. Sve ostalo po općem opisu.</t>
  </si>
  <si>
    <t>- POZ. 11 vel. 215/257 cm</t>
  </si>
  <si>
    <t>Izrada, dobava i ugradnja PVC dvodjelnog prozora na spremištu sprava na jugozapadnom pročelju vel. 170/60cm. Prozor je po horizontali podjeljena na dva jednaka dijela fiksnom prečkom. Jedno krilo je na otklopno zaokretno otvaranje a drugo je fiksno. U cijenu uključena izrada, dobava i ugradnje vanjske aluminijske plastificirane klupčice razvijene širine 24,0cm i unutarnje PVC klupčice širine 38cm. Sve ostalo po općem opisu. Obračun po kom.</t>
  </si>
  <si>
    <t>- POZ. 12 vel. 170/60 cm</t>
  </si>
  <si>
    <t>Izrada, dobava i ugradnja PVC dvodjelnog prozora u učionici na sjeverozapadnom pročelju vel. 140/190cm. Prozor je po horizontali i vertikali podjeljena na dva dijela. Jedno donje krilo je zaokretno a drugo na otklopno zaokretno otvaranje. Gornje krilo je na otklopno otvaranje na ventus. U cijenu uključena izrada, dobava i ugradnje vanjske aluminijske plastificirane klupčice razvijene širine 24,0cm i unutarnje PVC klupčice širine 38cm. Sve ostalo po općem opisu. Obračun po kom.</t>
  </si>
  <si>
    <t>- POZ. 13 vel. 140/190 cm</t>
  </si>
  <si>
    <t>Izrada, dobava i ugradnja PVC trokrilnog prozora u učionici na sjeverozapadnom pročelju vel. 140/190cm. Prozor je po horizontali i vertikali podjeljena na dva dijela. Jedno donje krilo je zaokretno a drugo na otklopno zaokretno otvaranje. Gornje krilo je na otklopno otvaranje na ventus. Potrebno je ugraditi proširenje štoka širine 6,0cm zbog izvedbe izolaterskih radova. Nakon ugradnje PVC stolarije, spoj prozora i nosivog ab stupa zatvoriti PVC maskom kvalitete kao stolarija.  U cijenu uključena izrada, dobava i ugradnje vanjske aluminijske plastificirane klupčice razvijene širine 24,0cm i unutarnje PVC klupčice širine 38cm. Sve ostalo po općem opisu. Obračun po kom.</t>
  </si>
  <si>
    <t>- POZ. 14 vel. 140/190 cm</t>
  </si>
  <si>
    <t>- POZ. 15  vel. 172/216+80 cm</t>
  </si>
  <si>
    <r>
      <t>Izrada, dobava i ugradnja PVC dvokrilnih punih vrata sa nadsvjetlom na ulazu u kotlovnicu na sjeverozapadnom pročelju vel. 172/210+82cm. Krila su jednake širine, sa ugrađenom odzračnom rešetkom dim. 45x35cm i otvaraju se prema van. Iznad vrata je nadsvjetlo sa otklopnim otvaranjem na ventus, podjeljeno po horizontali na dva dijela fiksnom prečkom.</t>
    </r>
    <r>
      <rPr>
        <sz val="11"/>
        <color indexed="28"/>
        <rFont val="Arial"/>
        <family val="2"/>
      </rPr>
      <t xml:space="preserve"> </t>
    </r>
    <r>
      <rPr>
        <sz val="11"/>
        <rFont val="Arial"/>
        <family val="2"/>
      </rPr>
      <t>Sve ostalo po općem opisu. Obračun po kom.</t>
    </r>
  </si>
  <si>
    <t>- POZ. 16 vel. 172/210+82 cm</t>
  </si>
  <si>
    <t>Izrada, dobava i ugradnja PVC dvokrilnih, zaokretnih  vrata s nadsvjetlom u vjetrobranu vel. 166/218+94cm. Krila su jednake širine, sa punim dijelom visine 60cm od donjeg ruba izvedenim sa ispunom od PVC panela debljine 44mm, a gornji dio je ostakljen.  Iznad vrata ugraditi nadsvjetlo sa otklopnim otvaranjem na ventus. Sve ostalo po općem opisu. Obračun po kom.</t>
  </si>
  <si>
    <t>- POZ. 17 vel. 166/218+94 cm</t>
  </si>
  <si>
    <t>- POZ. 18 vel. 230/802 cm</t>
  </si>
  <si>
    <r>
      <t>Izrada, dobava i ugradnja PVC staklene stijene na 1. kata na sjeveroistočnom pročelju vel. 170/345cm. Stijena je po vertikali  podjeljena na tri dijela fiksnim prečkama. Polje u drugom redu gledano od donjeg ruba stijene  ima ugrađeno krilo na otklopno otvaranje na ventus. Ostala polja stijene su ostakljena i fiksna. Potrebno je ugraditi proširenje štoka širine 6,0cm zbog izvedbe izolaterskih radova. Nakon ugradnje PVC stolarije, spoj prozora i nosivog ab stupa zatvoriti PVC maskom kvalitete kao stolarija.</t>
    </r>
    <r>
      <rPr>
        <sz val="11"/>
        <color indexed="28"/>
        <rFont val="Arial"/>
        <family val="2"/>
      </rPr>
      <t xml:space="preserve"> </t>
    </r>
    <r>
      <rPr>
        <sz val="11"/>
        <rFont val="Arial"/>
        <family val="2"/>
      </rPr>
      <t>U cijenu uključena izrada, dobava i ugradnje vanjske aluminijske plastificirane klupčice razvijene širine 24,0cm. Sve ostalo po općem opisu. Obračun po kom.</t>
    </r>
  </si>
  <si>
    <t>- POZ. 19 vel. 170/345 cm</t>
  </si>
  <si>
    <r>
      <t>Izrada, dobava i ugradnja PVC staklene stijene na holu prvog kata na sjeveroistočnom pročelju vel. 390/345cm. Stijena je po horizontali  podjeljena na tri, a po vertikali na tri dijela fiksnim prečkama. U drugom redu gledano od donjeg ruba stijene dva bočna polja imaju ugrađeno krilo na otklopno otvaranje na ventus. Ostala polja stijene su ostakljena i fiksna. Potrebno je ugraditi proširenje štoka širine 6,0cm zbog izvedbe izolaterskih radova. Nakon ugradnje PVC stolarije, spoj prozora i nosivog ab stupa zatvoriti PVC maskom kvalitete kao stolarija.</t>
    </r>
    <r>
      <rPr>
        <sz val="11"/>
        <color indexed="28"/>
        <rFont val="Arial"/>
        <family val="2"/>
      </rPr>
      <t xml:space="preserve"> </t>
    </r>
    <r>
      <rPr>
        <sz val="11"/>
        <rFont val="Arial"/>
        <family val="2"/>
      </rPr>
      <t xml:space="preserve"> U cijenu uključena izrada, dobava i ugradnje vanjske aluminijske plastificirane klupčice razvijene širine 24,0cm. .</t>
    </r>
    <r>
      <rPr>
        <sz val="11"/>
        <color indexed="28"/>
        <rFont val="Arial"/>
        <family val="2"/>
      </rPr>
      <t xml:space="preserve"> </t>
    </r>
    <r>
      <rPr>
        <sz val="11"/>
        <rFont val="Arial"/>
        <family val="2"/>
      </rPr>
      <t>Sve ostalo po općem opisu. Obračun po kom.</t>
    </r>
  </si>
  <si>
    <t>- POZ. 20 vel. 390/345 cm</t>
  </si>
  <si>
    <t>Izrada, dobava i ugradnja staklene stijene na holu prvog kata na sjeveroistočnom pročelju vel. 597/620cm. Potebno je osigurati statička ojačanja. Stijena je po horizontali  podjeljena na pet, a po vertikali na sedan dijelova fiksnim prečkama. Gornji red stijene izvodi se kao polukružni u širini središnja tri polja sa ispunom od PVC panela debljine 44mm. U drugom redu gledano od donjeg ruba stijene dva bočna i središnje polje imaju ugrađeno krilo na otklopno otvaranje na ventus. Polja u četvrtom redu gledano od donjeg ruba također su sa ispunom od PVC panela debljine 44mm. Ostala polja stijene su ostakljena i fiksna. U cijenu uključena izrada, dobava i ugradnje vanjske aluminijske plastificirane klupčice razvijene širine 24,0cm i unutarnje PVC klupčice širine 33cm. Sve ostalo po općem opisu. Obračun po kom.</t>
  </si>
  <si>
    <t>- POZ. 21 vel. 597/620 cm</t>
  </si>
  <si>
    <t>- unutarnja klupčica razvijene širine 33,0cm</t>
  </si>
  <si>
    <t>Izrada, dobava i ugradnja dvodjelnog prozora sanitarnih čvorova na jugoistočnom pročelju vel. 170/90cm. Prozor je po horizontali podjeljena na dva jednaka dijela fiksnom prečkom. Krila su na otklopno zaokretno otvaranje. U cijenu uključena izrada, dobava i ugradnje vanjske aluminijske plastificirane klupčice razvijene širine 24,0cm i unutarnje PVC klupčice širine 38cm. Sve ostalo po općem opisu. Obračun po kom.</t>
  </si>
  <si>
    <t>- POZ. 22 vel. 170/90 cm</t>
  </si>
  <si>
    <t>Izrada, dobava i ugradnja dvokrilnih vanjskih punih vrata na sportskoj dvorani na 1. katu  vel. 153/210cm. Krila su jednake širine, i otvaraju se zaokretno prema van. Potrebno je ugraditi proširenje štoka širine 6,0cm zbog izvedbe izolaterskih radova. Nakon ugradnje PVC stolarije, spoj prozora i nosivog ab stupa zatvoriti PVC maskom kvalitete kao stolarija.  Sve ostalo po općem opisu. Obračun po kom.</t>
  </si>
  <si>
    <t>- POZ. 23 vel. 153/210 cm</t>
  </si>
  <si>
    <r>
      <t>Izrada, dobava i ugradnja dvodjelnog prozora u sportskoj dvorani na jugozapadnom pročelju vel. 172/240cm. Prozor je po vertikali podjeljena na dva dijela fiksnom prečkom. Potrebno je ugraditi proširenje štoka širine 6,0 zbog izvedbe izolaterskih radova. Nakon ugradnje PVC stolarije, spoj prozora i nosivog ab stupa zatvoriti PVC maskom kvalitete kao stolarija.</t>
    </r>
    <r>
      <rPr>
        <sz val="11"/>
        <color indexed="28"/>
        <rFont val="Arial"/>
        <family val="2"/>
      </rPr>
      <t xml:space="preserve"> </t>
    </r>
    <r>
      <rPr>
        <sz val="11"/>
        <rFont val="Arial"/>
        <family val="2"/>
      </rPr>
      <t>U cijenu uključena izrada, dobava i ugradnje vanjske aluminijske plastificirane klupčice širine 24,0cm i unutarnje PVC klupčice razvijene širine 28cm. Sve ostalo po općem opisu. Obračin po kom.</t>
    </r>
  </si>
  <si>
    <t>- POZ. 24 vel. 172/240 cm</t>
  </si>
  <si>
    <t>- unutarnja klupčica razvijene širine 28,0cm</t>
  </si>
  <si>
    <r>
      <t>Izrada, dobava i ugradnja PVC dvodjelnog prozora u sportskoj dvorani na jugozapadnom pročelju vel. 172/200cm. Prozor je po vertikali podjeljena na dva dijela fiksnom prečkom. Potrebno je ugraditi proširenje štoka širine 6,0cm zbog izvedbe izolaterskih radova. Nakon ugradnje PVC stolarije, spoj prozora i nosivog ab stupa zatvoriti PVC maskom kvalitete kao stolarija</t>
    </r>
    <r>
      <rPr>
        <sz val="11"/>
        <color indexed="28"/>
        <rFont val="Arial"/>
        <family val="2"/>
      </rPr>
      <t xml:space="preserve">. </t>
    </r>
    <r>
      <rPr>
        <sz val="11"/>
        <rFont val="Arial"/>
        <family val="2"/>
      </rPr>
      <t xml:space="preserve"> U cijenu uključena izrada, dobava i ugradnje vanjske aluminijske plastificirane klupčice razvijene širine 24,0cm i unutarnje PVC klupčice 28cm. Sve ostalo po općem opisu. Obračun po kom.</t>
    </r>
  </si>
  <si>
    <t>- POZ. 24a vel. 172/200 cm</t>
  </si>
  <si>
    <t>Izrada, dobava i ugradnja dvokrilnog prozora u sportskoj dvorani na jugozapadnom pročelju vel. 172/240cm. Prozor je po vertikali podjeljena na dva dijela fiksnom prečkom. Donji dio je otklopno otvaranje na ventus a gornji je fiksni. U cijenu uključena izrada, dobava i ugradnje vanjske aluminijske plastificirane klupčice razvijene širine 24,0cm i unutarnje PVC klupčice širine 28cm. Sve ostalo po općem opisu. Obračun po kom.</t>
  </si>
  <si>
    <t>- POZ. 25 vel. 172/240 cm</t>
  </si>
  <si>
    <t>Izrada, dobava i ugradnja dvokrilnog prozora u sportskoj dvorani na jugozapadnom pročelju vel. 172/200cm. Prozor je po vertikali podjeljena na dva dijela fiksnom prečkom. Donji dio je otklopno otvaranje na ventus a gornji je fiksni. U cijenu uključena izrada, dobava i ugradnje vanjske aluminijske plastificirane klupčice razvijene širine 24,0cm i unutarnje PVC klupčice širine 28cm. Sve ostalo po općem opisu. Obračun po kom.</t>
  </si>
  <si>
    <t>- POZ. 25a vel. 172/200 cm</t>
  </si>
  <si>
    <t>Izrada, dobava i ugradnja dvodjelnog prozora u sportskoj dvorani na jugozapadnom pročelju vel. 172/240cm. Prozor je po vertikali podjeljena na dva dijela fiksnom prečkom. U cijenu uključena izrada, dobava i ugradnje vanjske aluminijske plastificirane klupčice razvijene širine 24,0cm i unutarnje PVC klupčice širine 28cm. Sve ostalo po općem opisu. Obračin po kom.</t>
  </si>
  <si>
    <t>- POZ. 26 vel. 172/240 cm</t>
  </si>
  <si>
    <t>Izrada, dobava i ugradnja trokrilnog prozora u učionici na sjeverozapadnom pročelju vel. 140/170cm. Prozor je po horizontali i vertikali podjeljena na dva dijela. Jedno donje krilo je zaokretno a drugo na otklopno zaokretno otvaranje. Gornje krilo je na otklopno otvaranje na ventus. U cijenu uključena izrada, dobava i ugradnje vanjske aluminijske plastificirane klupčice razvijene širine 24,0cm i unutarnje PVC klupčice širine 38cm. Sve ostalo po općem opisu. Obračun po kom.</t>
  </si>
  <si>
    <t>- POZ. 27 vel. 140/170 cm</t>
  </si>
  <si>
    <r>
      <t>Izrada, dobava i ugradnja PVC staklene stijene na galeriji tribina na sjeveroistočnom pročelju vel. 170/152cm. Stijena je po vertikali  podjeljena na dva dijela fiksnim prečkama. Sva polja stijene su ostakljena i fiksna. Potrebno je ugraditi proširenje štoka širine 6,0cm zbog izvedbe izolaterskih radova. Nakon ugradnje PVC stolarije, spoj prozora i nosivog ab stupa zatvoriti PVC maskom kvalitete kao stolarija</t>
    </r>
    <r>
      <rPr>
        <sz val="11"/>
        <color indexed="28"/>
        <rFont val="Arial"/>
        <family val="2"/>
      </rPr>
      <t xml:space="preserve">. </t>
    </r>
    <r>
      <rPr>
        <sz val="11"/>
        <rFont val="Arial"/>
        <family val="2"/>
      </rPr>
      <t>U cijenu uključena izrada, dobava i ugradnje vanjske aluminijske plastificirane klupčice razvijene širine 24,0cm. Sve ostalo po općem opisu. Obračun po kom.</t>
    </r>
  </si>
  <si>
    <t>- POZ. 28 vel. 170/152 cm</t>
  </si>
  <si>
    <r>
      <t>Izrada, dobava i ugradnja PVC staklene stijene na galeriji tribina na sjeveroistočnom pročelju vel. 390/152cm. Stijena je po vertikali  podjeljena na dva, a po horizontali na tri dijela fiksnim prečkama. Sva polja stijene su ostakljena i fiksna. Potrebno je ugraditi proširenje štoka širine 6,0cm zbog izvedbe izolaterskih radova. Nakon ugradnje PVC stolarije, spoj prozora i nosivog ab stupa zatvoriti PVC maskom kvalitete kao stolarija.</t>
    </r>
    <r>
      <rPr>
        <sz val="11"/>
        <color indexed="28"/>
        <rFont val="Arial"/>
        <family val="2"/>
      </rPr>
      <t xml:space="preserve"> </t>
    </r>
    <r>
      <rPr>
        <sz val="11"/>
        <rFont val="Arial"/>
        <family val="2"/>
      </rPr>
      <t xml:space="preserve"> U cijenu uključena izrada, dobava i ugradnje vanjske aluminijske plastificirane klupčice razvijene širine 24,0cm.  Sve ostalo po općem opisu. Obračun po kom.</t>
    </r>
  </si>
  <si>
    <t>- POZ. 29 vel. 390/152 cm</t>
  </si>
  <si>
    <r>
      <t>Izrada, dobava i ugradnja PVC unutarnjih jednokrilnih vrata s nadsvjetlom vel 81/198,5+60. Vratno krilo izvesti sa ispunom od PVC panela debljine 44mm. Nadsvjetlo izvesti sa ispunom od PVC panela debljine 44mm prilagođenog posojećem ventilacijskom kanalu koji prolazi kroz njega.</t>
    </r>
    <r>
      <rPr>
        <sz val="11"/>
        <color indexed="28"/>
        <rFont val="Arial"/>
        <family val="2"/>
      </rPr>
      <t xml:space="preserve"> </t>
    </r>
    <r>
      <rPr>
        <sz val="11"/>
        <rFont val="Arial"/>
        <family val="2"/>
      </rPr>
      <t>Sve ostalo po općem opisu. Obračun po kom.</t>
    </r>
  </si>
  <si>
    <t>- POZ. 30 vel. 81/198,5+60 cm</t>
  </si>
  <si>
    <t>33.</t>
  </si>
  <si>
    <r>
      <t>Izrada, dobava i ugradnja PVC unutarnjih jednokrilnih vrata s nadsvjetlom vel 81/198,5+45. Vratno krilo izvesti sa ispunom od PVC panela debljine 44mm. Nadsvjetlo je ostakljeno i fiksno.</t>
    </r>
    <r>
      <rPr>
        <sz val="11"/>
        <color indexed="28"/>
        <rFont val="Arial"/>
        <family val="2"/>
      </rPr>
      <t xml:space="preserve"> </t>
    </r>
    <r>
      <rPr>
        <sz val="11"/>
        <rFont val="Arial"/>
        <family val="2"/>
      </rPr>
      <t>Sve ostalo po općem opisu. Obračun po kom.</t>
    </r>
  </si>
  <si>
    <t>- POZ. 31 vel. 81/198,5+40 cm</t>
  </si>
  <si>
    <t>34.</t>
  </si>
  <si>
    <t>Izrada, dobava i ugradnja PVC unutarnjih jednokrilnih vrata vel 61/200. Vratno krilo izvesti sa isounom od PVC panela debljine 44 mm. Sve ostalo po općem opisu. Obračun po kom.</t>
  </si>
  <si>
    <t>- POZ. 32 vel. 61/200 cm</t>
  </si>
  <si>
    <t>35.</t>
  </si>
  <si>
    <r>
      <t>Izrada, dobava i ugradnja PVC unutarnjih jednokrilnih vrata s nadsvjetlom vel 61/198,5+45. Vratno krilo izvesti sa ispunom od PVC panela debljine 44mm. Nadsvjetlo je ostakljeno i fiksno.</t>
    </r>
    <r>
      <rPr>
        <sz val="11"/>
        <color indexed="28"/>
        <rFont val="Arial"/>
        <family val="2"/>
      </rPr>
      <t xml:space="preserve"> </t>
    </r>
    <r>
      <rPr>
        <sz val="11"/>
        <rFont val="Arial"/>
        <family val="2"/>
      </rPr>
      <t>Sve ostalo po općem opisu. Obračun po kom.</t>
    </r>
  </si>
  <si>
    <t>- POZ. 33 vel. 61/198,5+60 cm</t>
  </si>
  <si>
    <t>36.</t>
  </si>
  <si>
    <t>Izrada, dobava i ugradnja PVC unutarnjih jednokrilnih vrata s nadsvjetlom vel 75/198,5+60. Vratno krilo izvesti sa ispunom od PVC panela debljine 44 mm. Nadsvjetlo izvesti sa ispunom od PVC panela debljine 44mm prilagođenog postojećem ventilacijskom kanalu koji prolazi kroz njega. Sve ostalo po općem opisu. Obračun po kom.</t>
  </si>
  <si>
    <t>- POZ. 34 vel. 75/198,5+60 cm</t>
  </si>
  <si>
    <t>37.</t>
  </si>
  <si>
    <t>Izrada, dobava i ugradnja PVC unutarnjih dvokrilnih vrata vel 161/198,5. Krila vrata su jednake veličine i otvaraju se zaokretno. Krila izvesti sa ispunom od PVC panela debljine PVC. Obračun po kom.</t>
  </si>
  <si>
    <t>- POZ. 35 vel. 161/198,5+60 cm</t>
  </si>
  <si>
    <t>38.</t>
  </si>
  <si>
    <t>Izrada, dobava i ugradnja PVC unutarnje staklene stijene u ulaznom holu vel. 395/310cm. Stijena je po vertikali  podjeljena na tri i po horizontalni na tri dijela fiksnim prečkama. Donji red stijene visine 60cm izvesti sa ispunom od PVC panela debljine 44cm a ostala polja su ostakljena i fiksna. Sve ostalo po općem opisu. Obračun po kom.</t>
  </si>
  <si>
    <t>- POZ. 36 vel. 395/310 cm</t>
  </si>
  <si>
    <t>39.</t>
  </si>
  <si>
    <r>
      <t>Izrada, dobava i ugradnja PVC unutarnje stijene u ulaznom holu vel. 650/310cm. Ugraditi lamistal staklo  debljine 6,1mm (prvo i treće staklo) na označenim poljima prema shemi i osigurati statička ojačanja.</t>
    </r>
    <r>
      <rPr>
        <sz val="11"/>
        <color indexed="28"/>
        <rFont val="Arial"/>
        <family val="2"/>
      </rPr>
      <t xml:space="preserve"> </t>
    </r>
    <r>
      <rPr>
        <sz val="11"/>
        <rFont val="Arial"/>
        <family val="2"/>
      </rPr>
      <t>Sastoji se od dvokrilnih zaokretnih vrata s nadsvjetlom koje je ostakljeno i fiksno te po horizontali podjeljeno na dva dijela fiksnom prečkom. Preostali dio stijene podjeljen je po horizontali na četiri i po vertikali na tri dijela. Donji red svih dijelova stijene visine 60cm izvesti sa ispunom od PVC panela debljine 44cm a gornja polja su ostakljena. Sve ostalo po općem opisu. Obračun po kom.</t>
    </r>
  </si>
  <si>
    <t>- POZ. 37 vel. 650/310 cm</t>
  </si>
  <si>
    <t>40.</t>
  </si>
  <si>
    <t>Izrada, dobava i ugradnja PVC unutarnjih jednokrilnih vrata vel 81/220. Vratno krilo izvesti sa ispunom od PVC panela debljine 44 mm. Sve ostalo po općem opisu. Obračun po kom.</t>
  </si>
  <si>
    <t>- POZ. 38  vel.81/200 cm</t>
  </si>
  <si>
    <t>41.</t>
  </si>
  <si>
    <t xml:space="preserve">Reparacija, sanacija i prepravak postojećih drvenih vrata sa nadsvjetlom, vel. 80/200+60 cm . Vrata je potrebno prepraviti da odgovaraju novoizvedenom podu. Površinsku obradu vršiti nanošenjem dubinske impregnacije ( na bazi smole za zaštitu od truljenja), ručnim premazivanjem temeljnim ( na bazi vode) i završnim slojem ( na bazi vode, uv-postojan, otporan na vremenske utjecaje i trajno elastičan ) pokrivnim bojama, u boji ,tonu i nijansi po izboru projektanta. U stavci uračunat sav rad i materijal. Obračun po kom. sve komplet. </t>
  </si>
  <si>
    <t>UKUPNO IV.</t>
  </si>
  <si>
    <t>V.  SUHOMONTAŽNI RADOVI</t>
  </si>
  <si>
    <r>
      <t xml:space="preserve">Dobava materijala i izrada pregradnih zidova obloženih gips kartonskim pločama (GKB). Zid se izvodi od  jednostruko ugrađene čelične konstrukcije izvedene od CW-/UW-profila 75,0 x 0,6 mm i dvostruko obostrano postavljenih ploča.
Ukupna debljina pregradnog zida: 12,5 cm
Obloga zida  sa svake strane: gips-kartonska ploča (GKB- Silentboard ili jednako vrijedna ______________________) debljine 2x12,5  mm.  Spojeve vanjskog sloja ploča izvesti kao zalijepljene ili gletane spojeve. Izolacija šupljeg prostora izolacijskim materijalom od mineralnih vlakana: debljina 7,5 cm obostrano obloženim Pe folijom.
Izradu i montažu pregradnih zidova  izvesti sukladno propisima proizvođača, uključujući sav materijal, spojne brtve i sredstva za pričvršćenje, kao i gletanje spojeva vanjskog sloja ploča i vidljivih spojnih sredstava sukladno stupnju kvalitete (QF) </t>
    </r>
    <r>
      <rPr>
        <sz val="11"/>
        <color indexed="8"/>
        <rFont val="Arial"/>
        <family val="2"/>
      </rPr>
      <t>. Na sudaru žbukanog i  zida od gips kartonskih ploča pod kutem od 90 obavezna je upotreba PE brtvene trake kao dilatacije na spoju profila sa žbukanim zidom, a kao završna obrada stavlja se akril  u spoj kuteva. U cijenu uključiti i UA profile za dovratnike kod vrata. Obračun po m2 izvedenog zida sve komplet.</t>
    </r>
  </si>
  <si>
    <t>UKUPNO V.</t>
  </si>
  <si>
    <t>VI.  AKUSTIČNE OBLOGE</t>
  </si>
  <si>
    <t>Dobava i oblaganje stropa dvorane akustičnim pločama  kvalitete kao Knauf CLEANEO Akustik UFF,uzdužna frezana fuga,akustična ploča debljine 12,5 mm, 1188x1998 mm, kvadratna perforacija Q 8/18 udio perforacije 19,6 % UFF rub  ili jednakvrijedne____________________________________. Ploče se postavljaju ispod podgleda stropa (visokoprofilirani lim ) sa postavljanjem mineralne vune debljine 5,0 cm ( min. 40 kg/m3 ) i sa zračnim prostorom visine 40,0 cm. Montaža dvostuke podkonstrukcije od čeličnih pocinčanih CD i UD profila prema HRN EN 14 195 kao nosivi i montažni profili.Razmak ovjesa 900 mm a nosivih profila 1100 mm. Osni razmak montažnih profila ≤ 20 cm.Nonius ovjes gornji i donji dio. Nonius donji dio obuhvatni za CD profil.Visina spuštanja 60 cm. Koristiti tipske prihvatne čeljusti za trapezni lim i odobreno pričvrsno sredstvo. Gornja strana ploče mora biti kaširana sa akustičnim bijelim staklenim voalom.Pričvrščenje ploča vijcima SN 3,5x30.Razmak maks.170 mm .U cijenu uračunati sav potreban rad, materijal, mineralnu vunu, sav pribor, obrada spojeva uz nosače i bojanje po izboru projektanta, te potrebnu pokretna  radnu skela za visinu od 9,00 do 12,00 m. Obračun po m2 sve komplet.</t>
  </si>
  <si>
    <t>Dobava materijala i izrada punog ruba do spoja sa obodnim zidovima i između  akustičnih ploča i rešetki sa gipskartonskim pločama  debljine 12,5 mm.Spojevi obrađeni i bandažirani. Razred kvalitete K2. Koristiti ovjes i potkonstrukciju osnovnog akustičnog stropa. U cijenu uračunati sav potreban rad, materijal, mineralnu vunu (d= 5 cm), PE folija, sav pribor, obrada spojeva uz nosače, te potrebnu pokretna  radnu skela za visinu od 9,00 do 12,00 m. Obračun po m2 sve komplet.</t>
  </si>
  <si>
    <t>Dobava materijala i izrada radne reške – dilatacijske fuge u akustičnom stropu, a prema zadanom detalju.Obavezna izvedba na svakih 15 m dužine stropa. Obračun po m' sve komplet.</t>
  </si>
  <si>
    <t>m'</t>
  </si>
  <si>
    <t>VII.  PODOPOLAGAČKI RADOVI</t>
  </si>
  <si>
    <t>Dobava i izrada izravnavajućeg sloja na već suhi (maksimalna dozvoljena vlažnost estriha prema EN DIN 18560 je 2,0 % CM), očišćeni  te helikopterom zaglađeni cementni estrih. Cementni estrih min. debljine 8 cm i nije predmet ove stavke. Dopuštene su granične vrijednosti neravnina gotove podloge prema EN DIN 18202 mjerena na razmaku od 0,1 m - 2 mm, 1m - 4mm, 4m - 10mm, 10 m - 12 mm, 15 m - 15 mm. U cijenu uračunato sav potreban materijal, masa za izravnavanje i disperzijski predpremaz i rad. Obračun se vrši po m2. sve komplet.</t>
  </si>
  <si>
    <t>Dobava materijala te iscrtavanje linija sportskih terena (košarka 3x, odbojka 3x i rukomet) u bojama po izboru naručitelja. U cijenu uračunato materijal i rad. Obračun po m'.</t>
  </si>
  <si>
    <r>
      <t xml:space="preserve">Dobava i postava tipske zidne kutne letvice </t>
    </r>
    <r>
      <rPr>
        <sz val="11"/>
        <color indexed="8"/>
        <rFont val="Arial"/>
        <family val="2"/>
      </rPr>
      <t>DOLLKEN FLEX</t>
    </r>
    <r>
      <rPr>
        <sz val="11"/>
        <rFont val="Arial"/>
        <family val="2"/>
      </rPr>
      <t xml:space="preserve"> ili jednakovrijedne ______________________  visine 6 cm,  u boji prema izboru projektanta. Montažu kutne letvice izvesti lijepljenjem adekvatnim ljepilima. Obračun po m' ugrađenih kutnih letvica.
</t>
    </r>
  </si>
  <si>
    <t>Dobava i postava prijelaznih aluminijskih lajsni na mjestima različite vrste podnih obloga. Obračun po m' ugrađenih lajsni.</t>
  </si>
  <si>
    <t>Dobava i ugradnja podnih protukliznih  pločica I klase(protukliznost R 10, Klasa otpornosti na klizanje B, tvrdoće 6, upijanje vode 0,05%, otpornost na abraziju III-4 ) min. vel. 30*60 cm, u dvije boje. Nabavna cijena pločica iznosi do 100 kn/m2. Pločice se postavljaju ljepljenjem fleksibilnim ljepilom za unutarnju upotrebu, a fuge zapuniti masom za fugiranje. U stavci uračunati sav potreban materijal i rad. Na spoju gazišta i čela ugraditi profiliranu al lajsnu. Obračun se vrši po m2 za podeste,sokl uključivo i profiliranu al lajsnu.</t>
  </si>
  <si>
    <t>Dobava i ugradnja podnih protukliznih  pločica I klase(protukliznost R 11, Klasa otpornosti na klizanje B, tvrdoće 6, upijanje vode 0,05%, otpornost na abraziju III-4, otporne na soli) min. vel. 30*60 cm, u dvije boje. Pločice se ugrađuju na sve vanjske ulaze, podeste, stubišta i rampe na dvorani. Nabavna cijena pločica iznosi do 100 kn/m2. Pločice se postavljaju ljepljenjem fleksibilnim ljepilom za unutarnju upotrebu, a fuge zapuniti masom za fugiranje. U stavci uračunati sav potreban materijal i rad. Na spoju gazišta i čela ugraditi profiliranu al lajsnu. Obračun se vrši po m2 za podeste, a sokl, gazište i čela se računaju po ml.</t>
  </si>
  <si>
    <t xml:space="preserve"> podne pločice</t>
  </si>
  <si>
    <t xml:space="preserve"> sokl visine 10,0 cm</t>
  </si>
  <si>
    <t xml:space="preserve"> gazišta-sa protukliznim rubom</t>
  </si>
  <si>
    <t xml:space="preserve">čela visine </t>
  </si>
  <si>
    <t>Dobava i ugradnja rubnih okapnih alu. rofila na vanjnskim stubištima i podestima dvorane. U cijenu uračunati sav rad, dobavu i materijal. Obračun po ml</t>
  </si>
  <si>
    <t>VIII.  BRAVARSKI RADOVI</t>
  </si>
  <si>
    <t>Izrada, dobava i ugrdnja ograde rampi za invalide. Ograda se sastoji od rukohvata i vertikalnih nosača izrađenih od pocinčanih čeličnih cijevi  Ø 40.3 mm , te pocinčanih čeličnih cijevi Ø 10 mm koja povezuju rukohvate sa vertikalnim nosačima. Razmak između vertikalnih nosača max. 150 cm. Rukohvati se postavljaju na visinu 60 i 90 cm od poda.  Na spoju vertikalnih nosača i poda ugraditi  rozete. Čelične cijevi potrebno premazati vodorazjedivom bojom za metal i završno obojati lak bojom za metal na vodenoj bazi u dva sloja. Sve komplet sposobno za uporabu. Obračun po ml gotove ograde uključivo i bojanje.</t>
  </si>
  <si>
    <t>Bojanje čeličnih cijevi vodorazjedivom bojom za metal i završno obojati lak bojom za metal na vodenoj bazi u dva sloja. Sve komplet sposobno za uporabu. Obračun po ml.</t>
  </si>
  <si>
    <t>IX.  RAZNI RADOVI</t>
  </si>
  <si>
    <t>Pranje pod tlakom</t>
  </si>
  <si>
    <t>Dobava i montaža koša za otpatke dimenzija 50x50x120cm. Koš ima metalnu konstrukciju obloženu drvenim letvicama.  Sve zastićeno. Obruč za PVC vreću.  Obračun po kom. Sve komplet.</t>
  </si>
  <si>
    <t>Dobava i montaža stalka za bicikle dimenzija 142x40x40cm. Postolje i spirala od pocinčanog čelika. Za 6 mjesta dvostrano.  Obračun po kom sve komplet.</t>
  </si>
  <si>
    <t>Čišćenje svih prostorija uključujući i pranje stolarije  ( vrata i prozora sa staklima)  prije tehničkog pregleda građevine. U stavci uračunata i pokretna radna skela za potrebe čišćenja i pranja prozora na dvorani.Obračun po m2 tlocrtne površine podova objekta.</t>
  </si>
  <si>
    <t>- čišćenje</t>
  </si>
  <si>
    <t>- pokretna skela visine 10-12 m</t>
  </si>
  <si>
    <t>UKUPNO IX.</t>
  </si>
  <si>
    <t>II.  SOBOSLIKARSKI I LIČILAČKI RADOVI</t>
  </si>
  <si>
    <t>III.  FASADERSKI  RADOVI</t>
  </si>
  <si>
    <t>IV. PVC STOLARIJA</t>
  </si>
  <si>
    <t>V. SUHOMONTAŽNI RADOVI</t>
  </si>
  <si>
    <t>VI. AKUSTIČNE OBLOGE</t>
  </si>
  <si>
    <t>IX. RAZNI RADOVI</t>
  </si>
  <si>
    <t>A.  GRAĐEVINSKI RADOVI</t>
  </si>
  <si>
    <t>B.  OBRTNIČKI RADOVI</t>
  </si>
  <si>
    <t xml:space="preserve">   TROŠKOVNIK  </t>
  </si>
  <si>
    <t>B) VODOVOD, KANALIZACIJA</t>
  </si>
  <si>
    <t>NAPOMENA :Kod svih stavaka u troškovniku gdje je naveden proizvođač materijala i opreme definirana je tražena kvaliteta traženog materijala i opreme, a ponuditelji mogu nuditi materijal i opremu drugih proizvođača koji zadovoljavaju traženu kvalitetu.</t>
  </si>
  <si>
    <t xml:space="preserve">I.  DEMONTAŽA </t>
  </si>
  <si>
    <t>Demontaža postojećih instalacija vodovoda iz zida i poda i odvoz na ovlaštenu deponiju u skladu sa Zakonom. U cijenu su uključena i sva potrebna štemanja zida i poda radi demontaže cijevi. Obračun po kompletu.</t>
  </si>
  <si>
    <t>kpl.</t>
  </si>
  <si>
    <t>Demontaža postojećih instalacija kanalizacije iz zida i poda i odvoz na ovlaštenu deponiju u skladu sa Zakonom. U cijenu su uključena i sva potrebna štemanja zida i poda radi demontaže cijevi.Obračun po kompletu.</t>
  </si>
  <si>
    <t xml:space="preserve">Demontaža postojećih kanalizacijskih cijevi iz zemlje i odvoz na ovlaštenu deponiju u skladu sa Zakonom. Izvršiti pažljivu demontažu kanalizacijskih cijevi iz postojećih revizijskih okana. Obračun po kompletu. </t>
  </si>
  <si>
    <t>Demontaža postojećih sanitarija i odvoz na ovlaštenu deponiju u skladu sa Zakonom. Obračun po kompletu.</t>
  </si>
  <si>
    <t>- wc školjka i vodokotlić</t>
  </si>
  <si>
    <t>komplet</t>
  </si>
  <si>
    <t>-umivaonik sa mješalicom i sifonom, uključujući ventile</t>
  </si>
  <si>
    <t>- podni slivnici sa sifonom</t>
  </si>
  <si>
    <t>- ostalo (dozatora tekućeg sapuna, spremnici sa papirnatim ubrusima, koš za smeće, držači za ručnike, WC četke, ogledala,...)</t>
  </si>
  <si>
    <t>Pažljiva demontaža i ponovna montaža hidroforskog postrojenja. U cijenu je uključeno priključenje novih polipropilenskih cijevi na postojeće čelične pocinčane cijevi, priključenje na hidrofor i razvod od hidrofora do spoja sa novim polipropilenskim cijevima koje dovode vodu iz javnog vodovoda. Obračun, sve komplet.</t>
  </si>
  <si>
    <t>Zatvaranje - blindiranje postojećih ostalih kanalizacijskih izvoda čepom u zidu ili podu kod postojećih odvoda , koji se više ne koristi, a ostaju u zidu ili podu.Obračun po kom. zatvorenog odvoda sve komplet.</t>
  </si>
  <si>
    <t>Demontaža postojećih bojlera i odvoz na ovlaštenu deponiju u skladu sa Zakonom. Obračun po komadu.</t>
  </si>
  <si>
    <t>Demontaža postojećih cijevi za oborinsku kanalizaciju  koje se nastavljaju na oborinske vertikale, a odvode oborinsku vodu u oborinsku kanalizaciju. Obračun po komadu demontirane cijevi sa odvozom na ovlaštenu deponiju za zbrinjavanje otpada po zakonu.</t>
  </si>
  <si>
    <t>Razbijanje postojeće asfaltirane površine i betonske staze debljine cca 11 cm, širine 0,6 m sa odvozom šute na ovlaštenu deponiju za zbrinjavanje otpada u skladu sa Zakonom oko oborinskih vertikala koje odvode oborinsku vodu u oborinsku kanalizaciju. Spoj sa asfaltom koji se ne uklanja treba vertikalno zasjeći bez oštećenja istog. Obračun po m2 razbijene površine.</t>
  </si>
  <si>
    <t>Strojni iskop tampona ispod asfalta koji se uklanja. Iskopani materijal utovariti u vozilo i odvesti na ovlaštenu deponiju za zbrinjavanje otpada u skladu sa Zakonom.Obračun po m3 i odvoz.</t>
  </si>
  <si>
    <t>DEMONTAŽE UKUPNO:</t>
  </si>
  <si>
    <t>I.  VODOVOD</t>
  </si>
  <si>
    <t xml:space="preserve">Iskop rovova za vanjski vodovod širine 0,40 m , dubine 1,0 m  u zemlji III kategorije sa zatrpavanjem i nabijanjem nakon polaganja cijevi u slojevima od 30 cm,sa   planiranjem dna  kanala, te  polaganje cijevi u sloj pijeska d = 35  cm (ispod 10 cm, iznad 15 cm i oko cijevi ). </t>
  </si>
  <si>
    <t>Priključak novog voda od PEHD vodovodnih cijevi na postojeći vod- priključak za potrebe škole za sanitarnu vodu.  Priključak izvesti sa T komadom ϕ 110/50 i ventilom za zatvaranje ϕ 50 i svim potrebnim spojnim materijalom i priborom. Sve komplet sposobno za upotrebu. Obračun po kom kompletno izvedenog priključka.</t>
  </si>
  <si>
    <t>Dobava i ugradnja  mekanih  polietilenskih  cijevi (PEHD) za vanjski vod.Vodovi se izvode za potrebe škole od postojećeg  voda .</t>
  </si>
  <si>
    <t>-a) DN 50 mm</t>
  </si>
  <si>
    <t>Dobava i ugradnja  polipropilenskih vodovodnih cijevi za  hladnu i toplu vodu , uključivši potrebne fitinge i  fazonske komade te izolaciju cijevi d= 9 mm za hladnu vodu i izolaciju cijevi d=20 mm za toplu vodu . Cijevi imaju odnos standardnih dimenzija SDR 7,4 i namijenjene su za radni pritisak od 10 bara. Cijevi se spajaju fuzionom tehnikom zavarivanja , a u svemu prema uputi proizvođača . Sve  komplet  uključit  potreban spojni materijal, kao i obujmice na svim potrebnim mjestima. U cijenu je uključena zaštita cijevi gotovim cjevacima i sva potrebna šlicanja zida i poda. Obračun po ml ugrađene cijevi.</t>
  </si>
  <si>
    <t>-a) d 50x6,9 mm (DN 40)</t>
  </si>
  <si>
    <r>
      <t xml:space="preserve">-b) d 40x5,5 mm </t>
    </r>
    <r>
      <rPr>
        <b/>
        <sz val="11"/>
        <rFont val="Arial"/>
        <family val="2"/>
      </rPr>
      <t>(</t>
    </r>
    <r>
      <rPr>
        <sz val="11"/>
        <rFont val="Arial"/>
        <family val="2"/>
      </rPr>
      <t>DN 32</t>
    </r>
    <r>
      <rPr>
        <b/>
        <sz val="11"/>
        <rFont val="Arial"/>
        <family val="2"/>
      </rPr>
      <t>)</t>
    </r>
    <r>
      <rPr>
        <sz val="11"/>
        <rFont val="Arial"/>
        <family val="2"/>
      </rPr>
      <t xml:space="preserve"> </t>
    </r>
  </si>
  <si>
    <t>-c) d 32x4,4 mm (DN 25)</t>
  </si>
  <si>
    <t>-d) d 25x3,5 mm (DN 20)</t>
  </si>
  <si>
    <t>-e) d 20x2,8 mm (DN 15)</t>
  </si>
  <si>
    <t>Zatvaranje šliceva nakon demontaže postojećih vodovodnih instalacija, a koji nisu na mjestu postavljanja novih instalacija. Šliceve otprašiti, nanijeti rijetki cementni mort, rabicirati, a zatim zatvoriti produžnim mortom. U cijenu uključiti vrijednosti svih  potrebnih radova i materijal. Obračun po ml zatvorenog šlica.</t>
  </si>
  <si>
    <t>-a) prosječne širine 10 cm</t>
  </si>
  <si>
    <t xml:space="preserve">Zatvaranje šliceva nakon postavljanja instalacija vodovoda . Šliceve otprašiti, nanijeti rijetki cementni mort, rabicirati, a zatim zatvoriti produžnim mortom. U cijenu uključiti vrijednosti svih potrebnih radova i materijala. Obračun po ml zatvorenog šlica. </t>
  </si>
  <si>
    <t xml:space="preserve">Dobava i ugradnja slobodno protočnih  ventila. </t>
  </si>
  <si>
    <t xml:space="preserve">-a) DN 40 mm </t>
  </si>
  <si>
    <t xml:space="preserve">Dobava i ugradnja ventila za zatvaranje. </t>
  </si>
  <si>
    <t xml:space="preserve">-a) DN 15 mm </t>
  </si>
  <si>
    <t xml:space="preserve">-b) DN 20 mm </t>
  </si>
  <si>
    <t xml:space="preserve">-c) DN 25 mm </t>
  </si>
  <si>
    <r>
      <t>Izrada, dobava i ugradnja PVC trodjelnog prozora vel. 90/240cm. Prozor je po vertikali podjeljen na tri dijela fiksnim prečkama. Donje i gornje polje ima krilo na otklopno otvaranje na ventus, a srednji red krilo na otklopno zaokretno otvaranje. U cijenu uključena izrada, dobava i ugradnje vanjske aluminijske plastificirane klupčice razvijene širine 24,0cm i unutarnje PVC klupčice 38cm.</t>
    </r>
    <r>
      <rPr>
        <sz val="15"/>
        <color indexed="28"/>
        <rFont val="Times New Roman"/>
        <family val="1"/>
      </rPr>
      <t xml:space="preserve"> </t>
    </r>
    <r>
      <rPr>
        <sz val="11"/>
        <rFont val="Arial"/>
        <family val="2"/>
      </rPr>
      <t xml:space="preserve">Sve ostalo po općem opisu. Obračun po kom.
</t>
    </r>
    <r>
      <rPr>
        <sz val="12"/>
        <color indexed="28"/>
        <rFont val="Times New Roman"/>
        <family val="1"/>
      </rPr>
      <t xml:space="preserve"> </t>
    </r>
  </si>
  <si>
    <t>- POZ. 9  vel. 90/240 cm</t>
  </si>
  <si>
    <r>
      <t>Izrada, dobava i ugradnja PVC trodjelnog prozora vel. 80/240cm. Prozor je po vertikali podjeljen na tri dijela fiksnim prečkama. Donji i gornji red ima krilo sa otklopnim otvaranjem na ventus, a srednji red krilo na otklopno zaokretno otvaranje. U cijenu uključena izrada, dobava i ugradnje vanjske aluminijske plastificirane klupčice razvijene širine 24,0cm i unutarnje PVC klupčice razvijene širine 38cm.</t>
    </r>
    <r>
      <rPr>
        <sz val="15"/>
        <rFont val="Times New Roman"/>
        <family val="1"/>
      </rPr>
      <t xml:space="preserve"> </t>
    </r>
    <r>
      <rPr>
        <sz val="11"/>
        <rFont val="Arial"/>
        <family val="2"/>
      </rPr>
      <t>Sve ostalo po općem opisu. Obračun po kom.</t>
    </r>
  </si>
  <si>
    <t>- POZ. 10  vel. 80/240 cm</t>
  </si>
  <si>
    <t>Izrada, dobava i ugradnja PVC dvodjelnog prozora na sjeveroistočnom pročelju vel. 215/115cm. Prozor je po horizontali podjeljena na dva jednaka dijela fiksnom prečkom. Krila su na otklopno zaokretno otvaranje. U cijenu uključena izrada, dobava i ugradnje vanjske aluminijske plastificirane klupčice razvijene širine 24,0cm i unutarnje PVC klupčice 38cm. Sve ostalo po općem opisu. Obračun po kom.</t>
  </si>
  <si>
    <t>- POZ. 11  vel. 215/115 cm</t>
  </si>
  <si>
    <t xml:space="preserve">Izrada, dobava i ugradnja PVC jednokrilnog prozora na sjeveroistočnom pročelju vel. 70/115cm. Krilo su na otklopno zaokretno otvaranje. U cijenu uključena izrada, dobava i ugradnje vanjske aluminijske plastificirane klupčice razvijene širine 24,0cm i unutarnje PVC klupčice razvijene širine 43cm. Sve ostalo po općem opisu. Obračun po kom.
 </t>
  </si>
  <si>
    <t>- POZ. 12  vel. 70/115 cm</t>
  </si>
  <si>
    <t xml:space="preserve">Izrada, dobava i ugradnja PVC jednokrilnog prozora na sjeveroistočnom pročelju vel. 134/115cm. Krilo je na otklopno zaokretno otvaranje. U cijenu uključena izrada, dobava i ugradnje vanjske aluminijske plastificirane klupčice razvijene širine 24,0cm i unutarnje PVC klupčice razvijene širine 43cm. Sve ostalo po općem opisu. Obračun po kom.
 </t>
  </si>
  <si>
    <t>- POZ. 13  vel. 134/115 cm</t>
  </si>
  <si>
    <t>Izrada, dobava i ugradnja PVC staklene stijene na sjeverozapadnom pročelju vel. 418/500cm. Stijena je po horizontali podjeljena na četiri a po vertikali na pet dijelova fiksnim prečkama. Sva polja su ostakljena i fiksna, osim središnja dva krila u prvom redu te dva bočna krila u najgornjem redu koja su na otklopno zaokretno otvaranje. U cijenu uključena izrada, dobava i ugradnje vanjske aluminijske plastificirane klupčice razvijene širine 24,0cm. Sve ostalo po općem opisu. Obračun po kom.</t>
  </si>
  <si>
    <t>- POZ. 14  vel. 418/500 cm</t>
  </si>
  <si>
    <r>
      <t>Izrada, dobava i ugradnja PVC polukružnog prozora na 2. katu vel. 200/100cm. Prozor je po horizontali podjeljen na tri a po vertikali da dva dijela. Sva polja su ostakljena i fiksna, osim središnjeg koje je na otklopno zaokretno otvaranje. U cijenu uključena izrada, dobava i ugradnje vanjske aluminijske plastificirane klupčice razvijene širine 24,0cm i unutarnje PVC klupčice razvijene širine 38cm.</t>
    </r>
    <r>
      <rPr>
        <sz val="11"/>
        <rFont val="Arial"/>
        <family val="2"/>
      </rPr>
      <t xml:space="preserve"> Sve ostalo po općem opisu. Obračun po kom</t>
    </r>
    <r>
      <rPr>
        <sz val="11"/>
        <color indexed="28"/>
        <rFont val="Arial"/>
        <family val="2"/>
      </rPr>
      <t>.</t>
    </r>
  </si>
  <si>
    <t>- POZ. 15  vel. 200/100 cm</t>
  </si>
  <si>
    <t>Izrada, dobava i ugradnja unutarnja jednokrilnih zaokretnih  vrata svjetle vel. 71/198,5cm. Vratno krilo je puno, glatko duplo šperovano deblj. 4  cm. furnirano hrast furnirom, bajcano u boji po izboru projektanta i lakirano mat lakom 3x. Dovratnik je izraden od crnogoričnog drva bojan lak bojom na bazi vode  po izboru projektanta.  Vrata opremljena potrebnim okovom. Obračun po kom.</t>
  </si>
  <si>
    <t>- POZ. 16  vel.71/198,5 cm</t>
  </si>
  <si>
    <t xml:space="preserve">Izrada, dobava i ugradnja unutarnja jednokrilnih zaokretnih  vrata svjetle vel. 61/198,5cm. Vratno krilo je puno, glatko duplo šperovano deblj. 4  cm. furnirano hrast furnirom, bajcano u boji po izboru projektanta i lakirano mat lakom 3x. Dovratnik je izraden od crnogoričnog drva bojan lak bojom na bazi vode  po izboru projektanta.  Vrata opremljena potrebnim okovom. Obračun po kom.  </t>
  </si>
  <si>
    <t>- POZ. 17  vel.61/198,5 cm</t>
  </si>
  <si>
    <t xml:space="preserve">Izrada, dobava i ugradnja unutarnja jednokrilnih zaokretnih  vrata svjetle vel. 91/198,5cm. Vratno krilo je puno, glatko duplo šperovano deblj. 4  cm. furnirano hrast furnirom, bajcano u boji po izboru projektanta i lakirano mat lakom 3x. Dovratnik je izraden od crnogoričnog drva bojan lak bojom na bazi vode  po izboru projektanta.  Vrata opremljena potrebnim okovom. Obračun po kom.  </t>
  </si>
  <si>
    <t>- POZ. 18  vel.91/198,5 cm</t>
  </si>
  <si>
    <t xml:space="preserve">Izrada, dobava i ugradnja unutarnja jednokrilnih zaokretnih  vrata svjetle vel. 81/198,5cm. Vratno krilo je puno, glatko duplo šperovano deblj. 4  cm. furnirano hrast furnirom, bajcano u boji po izboru projektanta i lakirano mat lakom 3x. Dovratnik je izraden od crnogoričnog drva bojan lak bojom na bazi vode  po izboru projektanta.  Vrata opremljena potrebnim okovom. Obračun po kom.  </t>
  </si>
  <si>
    <t>- POZ. 18  vel.81/198,5 cm</t>
  </si>
  <si>
    <t>Izrada, dobava i ugradnja aluminijskih ručno pokretnih brisoleja dim. 200 x 240 cm, 180 x 230 cm, 250 x 230 cm, tip kao FEAL SUN 55 ili jednakovrijedno _________________. Brisoleji se izvode sa horizontalno postavljenim lamelama. Lamele širine 290 mm (F-0893) postavljene su između tipskih aluminijskih nosača (F-0904) u koje su učvršćene pomoću tipskih elemenata za prijenos gibanja (ležajeva, osovina itd.). Pogon lamela brisoleja je  pomoću prijenosne poluge (u svemu prema katalogu proizvođača). Ponudom je potrebno obuhvatiti čelične pocinčane ankere potrebne za fiksiranje vertikalnih nosača (F-0904) u nosivu betonsku konstrukciju građevine.</t>
  </si>
  <si>
    <t>- kvaliteta materijala AlMgSi 0,5 F22 EN AW – 6060.</t>
  </si>
  <si>
    <t xml:space="preserve"> - dimenzija 200/240</t>
  </si>
  <si>
    <t xml:space="preserve"> - dimenzija 180/230</t>
  </si>
  <si>
    <t xml:space="preserve"> - dimenzija 250/230</t>
  </si>
  <si>
    <t xml:space="preserve">Reparacija, sanacija i prepravak postojećih drvenih punih vrata, vel. 100/200 cm . Vrata je potrebno prepraviti da odgovaraju novoizvedenom podu. Površinsku obradu vršiti nanošenjem dubinske impregnacije ( na bazi smole za zaštitu od truljenja), ručnim premazivanjem temeljnim ( na bazi vode) i završnim slojem ( na bazi vode, uv-postojan, otporan na vremenske utjecaje i trajno elastičan ) pokrivnim bojama, u boji ,tonu i nijansi po izboru projektanta. U stavci uračunat sav rad i materijal. Obračun po kom. sve komplet. </t>
  </si>
  <si>
    <t xml:space="preserve">Dobava i montaža sanitarnih kabina u  sanitarnim grupama. Sanitarna kabina kao SOEMA serija GalLeria sa stijenkama visine 210 cm, uključujući s al. Nogama. V=20 cm i pregradnim stijenama od višeslojnog HPL-a deblj. 14mm-zaobljenih rubova. Stijenke se montiraju pomoću anodiziranih al. profila u koje se ugrađuju nosači koji sadrže amortizere i spojnice, automatske al. podesive i upotpunjene plastičnim umecima protiv ogrebotina. Plastična brava opremljena je pokazivačem zauzeto/slobodno i sustavom za otvaranje u slučaju nužde. Cijelu konstrukciju uzduž  vanjske gornje stijenke spaja al. anodizirani profil (tzv. lanac). Osim što su putem al. nožica (koje imaju mogućnost niveliranja) postavljene na pod, stijenke se također pričvršćuju putem al. spojnica i za zid. Sve komplet s potrebnim okovom, brtvama, spojnicama - sve za optimalno i nesmetano funkcioniranje.  Obračun po kompletu. </t>
  </si>
  <si>
    <t>POZ 1- sanitarna kabina sastoji se od   prednje stijene dužine 400,0 cm sa četvera   vrata svijetle  širine 60  cm i tri   poprečne pregrade dužine 120 cm.</t>
  </si>
  <si>
    <t>kompl.</t>
  </si>
  <si>
    <t>POZ 2- sanitarna kabina sastoji se od   prednje stijene dužine 275 cm sa  troja vrata svijetle  širine 60  cm i tri poprečne pregrade dužine 120 cm.</t>
  </si>
  <si>
    <t>- sanitarna pregrada uz pisoar dužine 60  cm .</t>
  </si>
  <si>
    <t>UKUPNO VI.</t>
  </si>
  <si>
    <t>VII.  SUHOMONTAŽNI RADOVI</t>
  </si>
  <si>
    <r>
      <t xml:space="preserve">Dobava materijala i izrada pregradnih zidova obloženih gips kartonskim pločama (GKB). Zid se izvodi od  jednostruko ugrađene čelične konstrukcije izvedene od CW-/UW-profila 75,0 x 0,6 mm i dvostruko obostrano postavljenih ploča.
Ukupna debljina pregradnog zida: 12,5 cm
Obloga zida  sa svake strane: gips-kartonska ploča (GKB) debljine 2x12,5  mm.  Spojeve vanjskog sloja ploča izvesti kao zalijepljene ili gletane spojeve. Izolacija šupljeg prostora izolacijskim materijalom od mineralnih vlakana: debljina 7,5 cm obostrano obloženim Pe folijom.
Izradu i montažu pregradnih zidova  izvesti sukladno propisima proizvođača, uključujući sav materijal, spojne brtve i sredstva za pričvršćenje, kao i gletanje spojeva vanjskog sloja ploča i vidljivih spojnih sredstava sukladno stupnju kvalitete (QF) </t>
    </r>
    <r>
      <rPr>
        <sz val="11"/>
        <color indexed="8"/>
        <rFont val="Arial"/>
        <family val="2"/>
      </rPr>
      <t xml:space="preserve">. </t>
    </r>
    <r>
      <rPr>
        <sz val="11"/>
        <color indexed="8"/>
        <rFont val="Arial"/>
        <family val="2"/>
      </rPr>
      <t>Na sudaru žbukanog i  zida od gips kartonskih ploča pod kutem od 90 obavezna je upotreba PE brtvene trake kao dilatacije na spoju profila sa žbukanim zidom, a kao završna obrada stavlja se akril  u spoj kuteva. U cijenu uključiti i UA profile za dovratnike kod vrata. Obračun po m2 izvedenog zida sve komplet.</t>
    </r>
  </si>
  <si>
    <t>Izrada spuštenog stropa od gips kartonskih ploča  12,5 mm (GKB) na metalnoj podkonstrukciji učvršćenoj za krovnu konstrukciju. Iznad spuštenog stropa postaviti sloj toplinske izolacije od mineralne vune debljine 20,0 cm. Mineralna vuna obračunata u izolaterskim radovima. U cijenu uključiti sav potreban pribor za pričvršćenje,  obradu spojeva i potrebnu radnu skelu. Obračun po m2 sve komplet.</t>
  </si>
  <si>
    <t xml:space="preserve">Dobava materijala i izrada parapetnog  zida izvedenog od gipskartonskih ploča debljine 12,5 mm impregnirane GKFI ploče (vodootporne) u san. čvoru. Zid služi kao obloga ugradbenim vodokotlićima. Ploče se postavljaju na metalnu podkonstrukciju od čeličnih  profila  UW/CW 50 mm, ( debljina lima 0,6 mm) komplet sa potrebnim niveliranjem, original pričvrsnim priborom. Spojeve ploča obraditi do bojanja. Obračun po m2 sve komplet do gotovosti zida uključujući. </t>
  </si>
  <si>
    <t>UKUPNO VII.</t>
  </si>
  <si>
    <t>VIII.  RAZNI RADOVI</t>
  </si>
  <si>
    <t>Prepravak spoja novih oborinskih vertikala i odvoda u kanalizaciju. Obračun po kom. sve komplet.</t>
  </si>
  <si>
    <t>kom</t>
  </si>
  <si>
    <t>Izrada novog spoja vertikalne olučne cijevi i postojećeg sustava za odvodnju. Spoj izvesti sa te komadom profila kao postojeći i PVC cijevi sa mogućnošću pomicanja radi  čišćenja. Obračun po kom. sve komplet.</t>
  </si>
  <si>
    <t>Izrada, dobava  i montaža čelične  konstrukcije za natkrivanje ulaza u dizalo. Konstrukcija se sastoji od  pocinčanih čeličnih elemenata: grede [] 60×80× 4 mm i [] 60×60×3 mm. Kvaliteta materijala čelične konstrukcije je čelik S 235 J0, svi vijci su klase KV 8.8, a varovi su od 4 mm, II klase. Čeličnu konstrukciju zaštititi reaktivnom bojom za plemenite metale  i završno obojati bojom za metal u tonu po odabiru investitora. U cijenu uračunat rad i sav potrebni materijal, sve komplet. Obračun po kg pocinčanih čeličnih profila.</t>
  </si>
  <si>
    <r>
      <t>Pokrivanje nadstrešnice sa Lexan pločama LTC 10/3RS 1900 ili jednakovrijedan___________________________. U cijenu  ploča uključiti sve profile za spajanje  ploča i završne profile i obradu svih spojeva (brtvljenje) prema uputi i detaljima proizvođača). Sve izvesti prema  projektnoj dokumentaciji i detaljima proizvođača lexan ploča. Obračun po  m</t>
    </r>
    <r>
      <rPr>
        <vertAlign val="superscript"/>
        <sz val="11"/>
        <color indexed="8"/>
        <rFont val="Arial CE"/>
        <family val="2"/>
      </rPr>
      <t>2</t>
    </r>
    <r>
      <rPr>
        <sz val="11"/>
        <color indexed="8"/>
        <rFont val="Arial CE"/>
        <family val="2"/>
      </rPr>
      <t xml:space="preserve"> lexan ploča sve komplet.  </t>
    </r>
  </si>
  <si>
    <t>Čišćenje svih prostorija uključujući i pranje zidnih pločica i stolarije  ( vrata i prozora sa staklima)  prije tehničkog pregleda građevine.Obračun po m2 tlocrtne površine podova objekta.</t>
  </si>
  <si>
    <t>UKUPNO VIII.</t>
  </si>
  <si>
    <t xml:space="preserve">B. REKAPITULACIJA OBRTNIČKIH RADOVA. </t>
  </si>
  <si>
    <t>I.  LIMARSKI RADOVI</t>
  </si>
  <si>
    <t>II.  KERAMIČARSKI   RADOVI</t>
  </si>
  <si>
    <t>III.  SOBOSLIKARSKI I LIČILAČKI RADOVI</t>
  </si>
  <si>
    <t>IV.  FASADERSKI  RADOVI</t>
  </si>
  <si>
    <t>V.  PODOPOLAGAČKI RADOVI</t>
  </si>
  <si>
    <t>VI. PVC STOLARIJA</t>
  </si>
  <si>
    <t>VII. SUHOMONTAŽNI RADOVI</t>
  </si>
  <si>
    <t>VIII. RAZNI RADOVI</t>
  </si>
  <si>
    <t>UKUPNA REKAPITULACIJA:</t>
  </si>
  <si>
    <t>A.  GRAĐEVINSKI  RADOVI</t>
  </si>
  <si>
    <t>B.  OBRTNIČKI  RADOVI</t>
  </si>
  <si>
    <t>Daruvar, listopad 2017.god.</t>
  </si>
  <si>
    <t>Projektant :</t>
  </si>
  <si>
    <t>Mladen Knežević, mag. ing. aedif.</t>
  </si>
  <si>
    <t>I. DEMONTAŽE, PRIPREMNI I  ZEMLJANI RADOVI</t>
  </si>
  <si>
    <t>Skidanje postojećeg pokrova od sendvič panela sa ispunom od poliuretanske pjene na dvorani i skladištenje na gradilišnu deponiju. Obračun po m2 kose projekcije krova, sve komplet.</t>
  </si>
  <si>
    <t>Skidanje postojećeg trapeznog lima na zabatima dvorane, zajdno s podkonstrukcijom i skladištenje na gradilišnu deponiju. Obračun po m2 sve komplet.</t>
  </si>
  <si>
    <t>Demontaža postojećeg pokrova od trapeznog lima iznad spojnog stubišta i skladištenje na gradilišnu deponiju. Obračun po ml sve komplet.</t>
  </si>
  <si>
    <t>Demontaža postojećeg opšava krova  i skladištenje na gradilišnu deponiju. Obračun po ml sve komplet.</t>
  </si>
  <si>
    <t>Ručna demontaža kompletne krovne limarije i skladištenje na gradilišnu deponiju.</t>
  </si>
  <si>
    <t xml:space="preserve"> - opšav atika</t>
  </si>
  <si>
    <t xml:space="preserve"> - opšav spoja atike i krova</t>
  </si>
  <si>
    <t>Demontaža i uklnjanje postojeće instalacije za zaštitu od udara munje i revizijskih vrata iskladištenje na gradilišnu deponiju. Obračun po ml gromobrana i komadu vrata.</t>
  </si>
  <si>
    <t>Demontaža postojećeg glavnog plinskog ormarića i mjernih ormarića i ponovna montaža nakon izvedenih fasaderskih radova. U stavci uračunat sav rad, materijal i potrebni prepravci instalacija. Sve radove izvesti u koordinaciji i prema uvjetima nadležnog distributera. Nakon izvedbe svih radova, puštanja u rad i potrebnih ispitivanja instalacija  potrebno je ishoditi atestnu dokumentaciju i dostaviti Investitoru. Obračun po kom. sve komplet.</t>
  </si>
  <si>
    <t>Obijanje žbuke sa dimnjaka do zdrave podloge - opeke, čišćenje fuga do dubine 1,0 cm , utovar i odvoz materijala-šute na ovlaštenu deponiju u skladu sa Zakonom. Skela uračunata u posebnoj stavci. Obračun po m2 obijene žbuke.</t>
  </si>
  <si>
    <t>Demontaža, skladištenje na gradilištu i ponovna montaža, nakon izvedenih radova, ljestvi na dimnjaku. Obračun po ml sve komplet.</t>
  </si>
  <si>
    <t>Demontaža lima na vrhu dimnjaka i skladištenje na gradilišnu deponiju. Obračun po kom.</t>
  </si>
  <si>
    <t>Obijanje postojećih podnih i zidnih keramičkih pločica i kamenih ploča i odvoz na ovlaštenu deponiju u skladu sa Zakonom. Prilikom razbijanja voditi računa da se ne oštete zidovi i boja i obloga na njima. Obračun po m2 pločica i ml sokla sve komplet.</t>
  </si>
  <si>
    <t>Uklanjanje postojećih drvenih podnih obloga, zajedno s podkonstrukcijom i odvoz na ovlaštenu deponiju u skladu sa Zakonom. Prilikom uklanjanja voditi računa da se ne oštete zidovi i boja i obloga na njima. Obračun po m2 sve komplet.</t>
  </si>
  <si>
    <t>Ručno razbijanje betonske podne ploče i cementne glazure i odvoz šuta na ovlaštenu deponiju u skladu sa Zakonom. Prilikom razbijanja voditi računa da se ne oštete zidovi i boja i obloga na njima. Obračun po m3 sve komplet.</t>
  </si>
  <si>
    <t>Demontaža ventilacijskih reški na pročelju zgrade i skladištenje na gradilišnu deponiju. Obračun po komadu.</t>
  </si>
  <si>
    <t>Struganje postojeće boje sa unutarnjih zidova, u prizemlju i dvorani do visine prizemlja  i odvoz šuta na ovlaštenu deponiju u skladu sa Zakonom. U stavci uračunata i potrebna pokretna radna skela. Obračun po m2 sve komlet sa odvozom.</t>
  </si>
  <si>
    <t>Razbijanje postojeće rampe za invalide na glavnom ulazu u školu,vađenje postorjećeg sloja tampona, vađenje postojećih temelja iz zemlje i odvoz na ovlaštenu deponiju u skladu sa Zakonom. Obračun po m3 sve komplet.</t>
  </si>
  <si>
    <t>Kombinirani strojni ( 50 % ) i ručni ( 50 % ) iskop zemlje u tlu C kategorije za izvedbu trakastih temelja nove rampe za invalide i za izvedbu zaštitinih staza oko zgrade. Zemlju iz iskopa odvesti i zbrinuti na ovlaštenu deponiju za zbrinjavanje otpada u skladu sa Zakonom. Obračun po m3 sve komplet.</t>
  </si>
  <si>
    <t>Demontaža i uklanjanje ograde na rampi za invalide i skladištenje na gradilišnu deponiju. Obračun po ml.</t>
  </si>
  <si>
    <t>Demontaža antene, skaldištenje na gradilišnu deponiju i vraćanje antene, poslije izvršenih radova. Obračun po kom.</t>
  </si>
  <si>
    <t>Demontaža koševa za otpatke i odvoz na ovlašten deponiju za zbrinjavanje otpada u skladu s Zakonom. Obračun po kom.</t>
  </si>
  <si>
    <t>Obijanje podne obloge sa ulaznog stubišta, utovar i odvoz materijala-šute na ovlaštenu deponiju u skladu sa Zakonom. Obračun po m2.</t>
  </si>
  <si>
    <t>Skidanje boje sa svih vanjskih ograda dvorane, čišćenje ograde i ostalih zaprljanih dijelova zgrade kao priprema za nanošenje novih slojeva boje. Obračun po ml ograde.</t>
  </si>
  <si>
    <t>31.</t>
  </si>
  <si>
    <r>
      <t>Dobava, dovoz,  razvoz , razastiranje, nabijanje  tamponskog sloja kamenog  agregata granulacije 0-32 mm,  ispod  AB  ploče nove rampe za invalide na ulazu u dvoranu, u sloju od 20 cm. Modul stišljivosti tampona Ms=40 MN/m</t>
    </r>
    <r>
      <rPr>
        <vertAlign val="superscript"/>
        <sz val="12"/>
        <rFont val="Arial"/>
        <family val="2"/>
      </rPr>
      <t>2</t>
    </r>
    <r>
      <rPr>
        <sz val="12"/>
        <rFont val="Arial"/>
        <family val="2"/>
      </rPr>
      <t>.</t>
    </r>
    <r>
      <rPr>
        <sz val="11"/>
        <rFont val="Arial"/>
        <family val="2"/>
      </rPr>
      <t xml:space="preserve"> Zbijenost tampona mora biti  Agregat  mora  biti čist bez zemlje i  materijala organskog porijekla.. Obračun  se vrši po   m3   izvedenog  tampona u zbijenom stanju. </t>
    </r>
  </si>
  <si>
    <r>
      <t>m</t>
    </r>
    <r>
      <rPr>
        <vertAlign val="superscript"/>
        <sz val="11"/>
        <rFont val="Arial CE"/>
        <family val="2"/>
      </rPr>
      <t>3</t>
    </r>
  </si>
  <si>
    <t>32.</t>
  </si>
  <si>
    <t>Demontaža, skladištenje i ponovna montaža, nakon izvedenih radova, rešetki na prozorima sa unutarnje strane, za zaštitu prozora od udara lopte. U cijenu uračunati i potrebnu skelu za izvođenje radova. Prilikom radova paziti da se ne ošteti zid, a nastale štete sanirani. Obračun po kom.</t>
  </si>
  <si>
    <t>II.  BETONSKI I ARMIRANOBETONSKI                                                                                                                RADOVI</t>
  </si>
  <si>
    <t xml:space="preserve">     RADOVI</t>
  </si>
  <si>
    <t>Betoniranje armirano betonske ploče i rubnih zidića nove rampe za invalide na ulazu u dvoranu, debljine d=10,0 cm,  betonom C 25/30 u odgovarajućoj daščanoj oplati. Obračun po m3 ugrađenog betona i m2 ugrađene oplate.</t>
  </si>
  <si>
    <t xml:space="preserve">beton </t>
  </si>
  <si>
    <t>Betoniranje nearmirano betonskih nadtemeljnih zidova nove rampe za invalide na ulazu u dvoranu,  betonom C 25/30 u iskopu i dvostranoj daščanoj oplati. Obračun po m3 ugrađenog betona i m2 ugrađene oplate.</t>
  </si>
  <si>
    <r>
      <t>Spravljanje, ugradnja i njega  betona C 25/30 za papetni zidić (Detalj 4) presjeka 15×15-15×25 cm, u  oplati, s dobrim  zbijanjem  betona  pervibratorima i ugradnjom ankerne armature.  Obračun po m</t>
    </r>
    <r>
      <rPr>
        <vertAlign val="superscript"/>
        <sz val="12"/>
        <rFont val="Arial"/>
        <family val="2"/>
      </rPr>
      <t xml:space="preserve">3 </t>
    </r>
    <r>
      <rPr>
        <sz val="12"/>
        <rFont val="Arial"/>
        <family val="2"/>
      </rPr>
      <t xml:space="preserve"> ugrađenog  betona, m</t>
    </r>
    <r>
      <rPr>
        <vertAlign val="superscript"/>
        <sz val="12"/>
        <rFont val="Arial"/>
        <family val="2"/>
      </rPr>
      <t>2</t>
    </r>
    <r>
      <rPr>
        <sz val="12"/>
        <rFont val="Arial"/>
        <family val="2"/>
      </rPr>
      <t xml:space="preserve">  izvedene oplate i kg ugrađene armature.</t>
    </r>
  </si>
  <si>
    <t>beton C 25/30</t>
  </si>
  <si>
    <r>
      <t>m</t>
    </r>
    <r>
      <rPr>
        <vertAlign val="superscript"/>
        <sz val="12"/>
        <rFont val="Times New Roman CE"/>
        <family val="1"/>
      </rPr>
      <t>3</t>
    </r>
  </si>
  <si>
    <r>
      <t>m</t>
    </r>
    <r>
      <rPr>
        <vertAlign val="superscript"/>
        <sz val="12"/>
        <rFont val="Times New Roman CE"/>
        <family val="1"/>
      </rPr>
      <t>2</t>
    </r>
  </si>
  <si>
    <t>armatura B 500 B</t>
  </si>
  <si>
    <r>
      <t>Spravljanje, ugradnja i njega  betona C 25/30 za horizontalni serklaž 40×20 cm, u  oplati, s dobrim  zbijanjem  betona  pervibratorima i ugradnjom.   Obračun po m</t>
    </r>
    <r>
      <rPr>
        <vertAlign val="superscript"/>
        <sz val="12"/>
        <rFont val="Arial"/>
        <family val="2"/>
      </rPr>
      <t xml:space="preserve">3 </t>
    </r>
    <r>
      <rPr>
        <sz val="12"/>
        <rFont val="Arial"/>
        <family val="2"/>
      </rPr>
      <t xml:space="preserve"> ugrađenog  betona, m</t>
    </r>
    <r>
      <rPr>
        <vertAlign val="superscript"/>
        <sz val="12"/>
        <rFont val="Arial"/>
        <family val="2"/>
      </rPr>
      <t>2</t>
    </r>
    <r>
      <rPr>
        <sz val="12"/>
        <rFont val="Arial"/>
        <family val="2"/>
      </rPr>
      <t xml:space="preserve">  izvedene oplate i kg ugrađene armature.</t>
    </r>
  </si>
  <si>
    <t>Betoniranje novih kapa na postojećem dimnjaku, debljine 7 cm, betonom C 25/30, u potrebnoj oplati. Obračun po m3 ugrađenog betona i m2 potrebne oplate</t>
  </si>
  <si>
    <t xml:space="preserve"> - širina 35 cm</t>
  </si>
  <si>
    <t xml:space="preserve"> - širina 25 cm</t>
  </si>
  <si>
    <t xml:space="preserve"> - širina 21 cm</t>
  </si>
  <si>
    <t xml:space="preserve"> - širina 10 cm</t>
  </si>
  <si>
    <t>Izvedba armirano cementnog plivajućeg estriha, debljine d= 8,0 cm, iznad sloja toplinske izolacije.  Izvedbu  vršiti  po  unaprijed utvrđenoj  recepturi i po važećim  normativima sa potrebnim materijalom za rubno dilatiranje od zidova. Estrih u kupaonicama izvesti u padu prema slivniku. U cijenu uključiti i polipropilenska vlakna za armiranje. Gornja površina izvedenog estriha mora biti ravna i obrađena tako da se na nju može izvesti finalna podna obloga. Dopuštene su granične vrijednosti neravnina gotove podloge prema EN DIN 18202 mjerena na razmaku od 0,1 m - 2 mm, 1m - 4mm, 4m - 10mm, 10 m - 12 mm, 15 m - 15 mm. U dvorani zagladiti estrih helikopterom i izrezati dilatacijske reške na svakih 5m u oba smjera i popuniti ih sa silikonskom brtvom. Obračun po  m2 gotovog estriha.</t>
  </si>
  <si>
    <t>Zidanje vanjskih zidova debljine  2×20,0  cm  blok opekom u produžnom cementnom mortu M-5. U cijenu uračunati sav rad, materijal, prijenose i potrebnu radnu skelu . Obračun po m3. izvedenog zida.</t>
  </si>
  <si>
    <t>Grubo i fino žbukanje  armirano betonske konstukcije i zidova od blok opeke u dvorani grubom produžnom i finom vapnenom žbukom. Prije žbukanja sve površine očistiti od prašine i zaostalog morta, nanijeti sloj impregnacije ( na zidove od betona ), nakvasiti vodom, te prskati cementnim mlijekom. U stavci je uračunata obrada špaleta oko  vrata, sav materijal, rad , prijenosi, te potrebne radne  skele. Obračun se vrši po m2 izvedene žbuke.</t>
  </si>
  <si>
    <t>Izrada horizontalne i vertikalne hidroizolacije svih vanjskih stubišta, ulaza i rampe za invalide na dvorani dvokomponentno hidroizolacijskom visokoelastičnim cementnim mortom u 2 sloja. Mort se nanosi u dva jednaka tanka sloja ( 1 mm po sloju).U prvi sloj se utisnuti mrežicu od alkano otpornih staklenih vlakana. U  jediničnu cijenu uključiti sve gore navedeno,  materijal i rad. Obračun po m2.</t>
  </si>
  <si>
    <t>Izrada horizontalne i vertikalne hidroizolacije svih sanitarnih čvorva na dvorani dvokomponentno hidroizolacijskom visokoelastičnim cementnim mortom u 2 sloja. Mort se nanosi u dva jednaka tanka sloja ( 1 mm po sloju).U prvi sloj se utisnuti mrežicu od alkano otpornih staklenih vlakana. U  jediničnu cijenu uključiti sve gore navedeno,  materijal i rad. Obračun po m2.</t>
  </si>
  <si>
    <t>-horizontalna hidroizolacija</t>
  </si>
  <si>
    <t>-vertikalna hidroizolacija (h=0,3 m)</t>
  </si>
  <si>
    <t>VI.   KROVOPOKRIVAČKI RADOVI</t>
  </si>
  <si>
    <t>KROV DVORANE</t>
  </si>
  <si>
    <r>
      <t>Nabava, dobava, izrada i ugradnja čeličnog  visokoprofiliranog bojanog lima 158/250/0,88 mm u boji RAL 9003. Lim se pričvrstiti za postojeće sekundarne nosače čeličnim vijcima K.V. 8,8, Ø</t>
    </r>
    <r>
      <rPr>
        <sz val="9.9"/>
        <rFont val="Arial"/>
        <family val="2"/>
      </rPr>
      <t xml:space="preserve"> 4,8 mm  , sa šesterokutnom glavom</t>
    </r>
    <r>
      <rPr>
        <sz val="11"/>
        <rFont val="Arial"/>
        <family val="2"/>
      </rPr>
      <t xml:space="preserve">. Iznad lima ugraditi PE foliju i toplinsku izolaciju od kamene vune. Kamena vuna i folija obračunata u izolaterskim radovima. U cijenu m2 lima uključiti čelično plosneo željezo(S235) 60×5×600 mm na svakih 50 cm iznad i ispod visokovalnog lima uzduž zabata(rubno ojačanje po zabatu).  Prije ugradnje lima potrebno je sa postojećih sekundarnih nosača ukloniti boju i koroziju, obojati nosače temeljnom bojom na bazi vode u dva premaza i završno obojati uljanom bojom sa dodatkom laka u dva premaza.  U stavci uračunat sav rad i materijal, te potrebna pokretna radna skela visine 9,0 - 12,0 m.  Obračun po m2 sve komplet zajedno sa svim pričvrsnim materijalom. </t>
    </r>
  </si>
  <si>
    <r>
      <t>Dobava i postavljanje toplinske izolacije krova iznad dvorane, koja se sastoji od kamene vune ( 135 kg/m3 ),u sloju debljine 20,0 cm ( 10,0 + 10,0 cm ), linijskog koeficijenta prolaza topline λ</t>
    </r>
    <r>
      <rPr>
        <sz val="9.9"/>
        <rFont val="Arial"/>
        <family val="2"/>
      </rPr>
      <t>≤</t>
    </r>
    <r>
      <rPr>
        <sz val="8.9"/>
        <rFont val="Arial"/>
        <family val="2"/>
      </rPr>
      <t xml:space="preserve"> 0,037 W/(mK )</t>
    </r>
    <r>
      <rPr>
        <sz val="11"/>
        <rFont val="Arial"/>
        <family val="2"/>
      </rPr>
      <t>. Obračun po m2 sve komplet .</t>
    </r>
  </si>
  <si>
    <t>Izrada, dobava i ugradnja čeličnog bojanog  lima kvalitete kao pokrov za opšav sljemena krova sa donje strane, ispod ugrađenog visoko profiliranog lima, razvijene širine 30 cm. Lim se pričvršćuje istim vijcima kao pokrov. U stavci uračunat sav rad, materijal i potrebna pokretna radna skela visine 9,0 - 12,0 cm. Obračun po ml ugrađenog lima.</t>
  </si>
  <si>
    <t>-okapni lim (dvorana-detalj 1) razv. širine 25</t>
  </si>
  <si>
    <t>-okapni lim (dvorana-detalj 2) razv. širine 55</t>
  </si>
  <si>
    <t xml:space="preserve">- drvena gredica 16×20 cm    (dvorana-detalj 1 i 2) </t>
  </si>
  <si>
    <t>Dobava izrada i opšivanje rubova krova dvorane , pocinčanim bojanim limom debljine 0,55 mm.  Obračun po ml sve komplet sa pričvrsnim priborom.</t>
  </si>
  <si>
    <t>-opšavni lim (dvorana-detalj 1) razv. širine 60</t>
  </si>
  <si>
    <t>Izrada, dobava  i montaža horizontalnih oluka kvadratnog presjeka, dim. 20/16 cm ,izrađenih od pocinčanog bojanog  lima, debljine 0,55 mm, razvijene širine 55 cm. Oluk se pričvršćuje pomoću čeličnih pocinčanih bojanih kuka debljine 7 mm usječenih u gredu.Razmak između kuka 70 cm. Obračun po ml sve komplet s kukama. (Detalj 1-dvorana).</t>
  </si>
  <si>
    <t>Dobava izrada i montaža okapnog lima  na zidu iznad krova dvorane, izrađenog od pocinčanog bojanog lima debljine 0,55 mm , razvijene širine 80 cm. Obračun po ml sve komplet sa pričvrsnim priborom.</t>
  </si>
  <si>
    <t>Dobava materijala, izrada i postava vezno/okapnih profiliranih traka na bazi pocinčanog(kaširanog) lima debljine 0,6mm laminiranog sloja PVC membrane debljine 0,8mm, na koji se spaja  vertikalna hidroizolacija iza zida koje iznad krova dvorane. Obračun po m2 ugrađenog profila.</t>
  </si>
  <si>
    <t>NADSTREŠNICA NAD GLAVNIM ULAZOM</t>
  </si>
  <si>
    <r>
      <t>Dobava i postavljanje toplinske izolacije krova iznad ulaza u dvoranu(sjeveroistočno), koja se sastoji od standardne kamene vune za ravne krovove ( 135 kg/m3 ) i kamene vune rezane u padu, srednje debljine 25,0 cm. Nagib rezane vune 2,5%. Linijskog koeficijenta prolaza topline kamene vune  λ</t>
    </r>
    <r>
      <rPr>
        <sz val="9.9"/>
        <rFont val="Arial"/>
        <family val="2"/>
      </rPr>
      <t>≤</t>
    </r>
    <r>
      <rPr>
        <sz val="8.9"/>
        <rFont val="Arial"/>
        <family val="2"/>
      </rPr>
      <t xml:space="preserve"> 0,037 W/(mK )</t>
    </r>
    <r>
      <rPr>
        <sz val="11"/>
        <rFont val="Arial"/>
        <family val="2"/>
      </rPr>
      <t>. Obračun po m2 sve komplet .</t>
    </r>
  </si>
  <si>
    <t>- kamena vuna</t>
  </si>
  <si>
    <r>
      <t>m</t>
    </r>
    <r>
      <rPr>
        <vertAlign val="superscript"/>
        <sz val="11"/>
        <rFont val="Arial CE"/>
        <family val="2"/>
      </rPr>
      <t>2</t>
    </r>
  </si>
  <si>
    <t>Sve radove izvesti prema pravilima struke i uputama proizvođača membrane i koristiti isključivo originalane materijale od istog proizvođača. Prije izvedbe radova zatražiti odobrenje od nadzornog inženjera za primjenu vrste materijala i tehnologiju ugradnje istog. Obračun po m2 ugrađene membrane i ml opšava.</t>
  </si>
  <si>
    <t>-rubni lim uz zid (sjeveroistočno pročelje-ulaz)  razv. širine 25</t>
  </si>
  <si>
    <t>-okapni lim uz zid (sjeveroistočno pročelje-detalj 6) okapni lim iznad oluka zid razv. širine 35</t>
  </si>
  <si>
    <t>Izrada, dobava  i montaža horizontalnih oluka kvadratnog presjeka, dim. 20/16 cm ,izrađenih od pocinčanog bojanog  lima, debljine 0,55 mm, razvijene širine 32 cm. Oluk se pričvršćuje pomoću čeličnih pocinčanih bojanih kuka debljine 6 mm usječenih u gredu.Razmak između kuka 70 cm. Obračun po ml sve komplet s kukama. (Detalj 6-dvorana).</t>
  </si>
  <si>
    <t>-opšavni lim (dvorana-detalj 6) razv. širine 40</t>
  </si>
  <si>
    <t xml:space="preserve">- drvena gredica 15×5 cm    (dvorana-detalj 6) </t>
  </si>
  <si>
    <t>KROV IZNAD SPREMIŠTA OPREME</t>
  </si>
  <si>
    <r>
      <t>Dobava i postavljanje toplinske izolacije krova iznad ulaza u dvoranu(sjeveroistočno), koja se sastoji od standardne kamene vune za ravne krovove ( 135 kg/m3 ) i kamene vune rezane u padu, srednje debljine 26,0 cm. Nagib rezane vune 2,5%. Linijskog koeficijenta prolaza topline kamene vune  λ</t>
    </r>
    <r>
      <rPr>
        <sz val="9.9"/>
        <rFont val="Arial"/>
        <family val="2"/>
      </rPr>
      <t>≤</t>
    </r>
    <r>
      <rPr>
        <sz val="8.9"/>
        <rFont val="Arial"/>
        <family val="2"/>
      </rPr>
      <t xml:space="preserve"> 0,037 W/(mK )</t>
    </r>
    <r>
      <rPr>
        <sz val="11"/>
        <rFont val="Arial"/>
        <family val="2"/>
      </rPr>
      <t>. Obračun po m2 sve komplet .</t>
    </r>
  </si>
  <si>
    <t>-okapni lim (detalj 3 dvorana)  razv. širine 25</t>
  </si>
  <si>
    <t>-okapni lim (detalj 4-dvorana)  razv. širine 75</t>
  </si>
  <si>
    <t>-opšavni lim (dvorana-detalj 3) razv. širine 50</t>
  </si>
  <si>
    <t xml:space="preserve">- drvena gredica 16×20 cm  (dvorana-detalj 3) </t>
  </si>
  <si>
    <t xml:space="preserve">- drvena gredica 30×5 cm  (dvorana-detalj 4) </t>
  </si>
  <si>
    <t>KROV IZNAD SPOJNOG KROVIŠTA</t>
  </si>
  <si>
    <r>
      <t>Dobava i postavljanje toplinske izolacije krova iznad ulaza u dvoranu(sjeveroistočno), koja se sastoji od standardne kamene vune za ravne krovove ( 135 kg/m3 ) i kamene vune rezane u padu, srednje debljine 30,0 cm. Nagib rezane vune 2,5%. Linijskog koeficijenta prolaza topline kamene vune  λ</t>
    </r>
    <r>
      <rPr>
        <sz val="9.9"/>
        <rFont val="Arial"/>
        <family val="2"/>
      </rPr>
      <t>≤</t>
    </r>
    <r>
      <rPr>
        <sz val="8.9"/>
        <rFont val="Arial"/>
        <family val="2"/>
      </rPr>
      <t xml:space="preserve"> 0,037 W/(mK )</t>
    </r>
    <r>
      <rPr>
        <sz val="11"/>
        <rFont val="Arial"/>
        <family val="2"/>
      </rPr>
      <t>. Obračun po m2 sve komplet .</t>
    </r>
  </si>
  <si>
    <t>-okapni lim (detalj 7 dvorana)  razv. širine 48</t>
  </si>
  <si>
    <t>-okapni lim (detalj 8-dvorana)  razv. širine 25</t>
  </si>
  <si>
    <t>-opšavni lim (dvorana-detalj 7) razv. širine 65</t>
  </si>
  <si>
    <t xml:space="preserve">- drvena gredica 5×30 cm  (dvorana-detalj 7) </t>
  </si>
  <si>
    <t>II  BETONSKI I ARMIRANO BETONSKI RADOVI</t>
  </si>
  <si>
    <t>III  ARMIRAČKI RADOVI</t>
  </si>
  <si>
    <t>VI  KROVOPOKRIVAČKI  RADOVI</t>
  </si>
  <si>
    <t>Izrada i montaža vertikalnih olučnih cijevi kvadratnog presjeka dim. 16 cm, izrađenih od pocinčanog bojanog  lima  debljine 0,55 mm, pričvršenih za zid ogrlicama.  U cijenu uključiti i potrebne ogrlice i koljena . Obračun po ml ugrađenih vertkala i po kom. ugrađenih koljena, sve komplet.</t>
  </si>
  <si>
    <t>Dobava izrada i montaža lima na vrhu dimnjaka (kapa), izrađenog od pocinčanog bojanog lima debljine 0,55 mm, dimenzija 100/180 cm. Obračun po kom. sve komplet sa pričvrsnim priborom.</t>
  </si>
  <si>
    <t>II. SOBOSLIKARSKI RADOVI</t>
  </si>
  <si>
    <t>III.  FASADERSKI RADOVI</t>
  </si>
  <si>
    <t xml:space="preserve"> - kamena vuna debljine d=20,0 cm</t>
  </si>
  <si>
    <t xml:space="preserve"> - kamena vuna debljine d= 6,0 cm</t>
  </si>
  <si>
    <t xml:space="preserve"> - kamena vuna debljine d=5,0 cm</t>
  </si>
  <si>
    <t>Obrada pročelja zida iznad krova dvorana(detalj 8-dvorana) povezanim sustavom za vajnsku toplinsku izolaciju  sa ETA odobrenjem sustava, koji se sastoji od polimer cementnog ljepila, kamene vune ( 90,0 kg/m3 unutarnji sloj vune i 150 kg/m3 vanjski sloj vune) MW prema HRN EN 13162 , polimerne cementnog ljepila u dva sloja sa alkalno otpornom staklenom mrežicom ( min. 170 g/m2) debljine 0,5 cm ( minimalna pokrivenost ljepila 40 % ).Metoda ljepljenja potpuno pokrivno. Ploče dodatno pričvrstiti  tipskim držačima dužine 26,0 cm  ( min. 6 kom/m2  W shema ) ubušenim u pročelje prema uputama proizvođača. Iznad svih prozora i istaka postaviti okapni PVC profil. Sve šupline između ploča i između zidova i ploča zapuniti poliuretanskom pjenom.  Komplet sa svim materijalom potrebnim prema uputama proizvođača ( ojačanje rubova, mrežica, cementna žbuka sa dodacima polimera) i rad.  Skela obračunata u zidarskim radovima.</t>
  </si>
  <si>
    <t>Obrada zidova evakuacijskog stubišta sa polimernom cementnom žbukom u dva sloja sa alkalno otpornom staklenom mrežicom ( min. 170 g/m2) debljine 0,5 cm ( minimalna pokrivenost ljepila 40 % ).Metoda ljepljenja potpuno pokrivno. Prije nanošenja završnog sloja nanijeti predpremaz po cijeloj površini, 24 sta prije nanošenja završnog sloja. Komplet sa svim materijalom potrebnim prema uputama proizvođača ( ojačanje rubova, mrežica, cementna žbuka sa dodacima polimera). Završnu obradu pročelja izvesti silikonskom  dekorativnom žbukom, granulacije 2,0 mm u dvije boje sa fungicidnim dodatkom,koji sprečava pojavu algi i gljivica na pročelju. Materijal za izradu nabaviti od jednog proizvođača. Prije početka radova izvršiti dubinsku akrilnu impregnaciju.  Skela obračunata u zidarskim radovima. Obračun po m2 obrađenog pročelja sve komplet sa završnom obradom.</t>
  </si>
  <si>
    <t>IV.  PVC STOLARIJA</t>
  </si>
  <si>
    <t>- POZ. 1 vel. 597/275 cm</t>
  </si>
  <si>
    <r>
      <t>Izrada, dobava i ugradnja PVC staklene stijene na sjeveroistočnom pročelju vel. 385/275cm. Stijena je po horizontali i vertikali podjeljena na tri dijela. Donji red stijene, visine 60cm izvesti sa ispunom od PVC panela debljine 44mm, a ostali dijelovi su ostakljeni. U najgorenjem redu, bočna polja imaju ugrađena krila na otklopno otvaranje na ventus, a ostali dijelovi stijene su fiksni. Potrebno je ugraditi proširenje štoka širine 6,0 cm zbog izvedbe izolaterskih radova. Nakon ugradnje PVC stolarije, spoj prozora i nosivog ab stupa zatvoriti PVC maskom kvalitete kao stolarija</t>
    </r>
    <r>
      <rPr>
        <sz val="11"/>
        <color indexed="28"/>
        <rFont val="Arial"/>
        <family val="2"/>
      </rPr>
      <t xml:space="preserve">. </t>
    </r>
    <r>
      <rPr>
        <sz val="11"/>
        <rFont val="Arial"/>
        <family val="2"/>
      </rPr>
      <t>U cijenu uključena izrada, dobava i ugradnje vanjske aluminijske plastificirane klupčice širine 17,0cm. Sve ostalo po općem opisu. Obračun po kom</t>
    </r>
    <r>
      <rPr>
        <sz val="12"/>
        <rFont val="Arial"/>
        <family val="2"/>
      </rPr>
      <t>.</t>
    </r>
  </si>
  <si>
    <t>- POZ. 2 vel. 385/275 cm</t>
  </si>
  <si>
    <t>- vanjska klupčica razvijene širine 17,0cm</t>
  </si>
  <si>
    <r>
      <t>Izrada, dobava i ugradnja PVC staklene stijene na sjeveroistočnom pročelju vel. 170/275cm. Stijena je po horizontali  podjeljena na tri dijela fiksnim prečkama. Donje polje stijene, visine 60cm izvesti sa ispunom od PVC panela debljine 44mm, a gornji dijelovi su ostakljeni. Najviše polje ima ugrađeno krilo na otklopno otvaranje na ventus a središnje polje je fiksno. Potrebno je ugraditi proširenje štoka širine 6,0cm zbog izvedbe izolaterskih radova. Nakon ugradnje PVC stolarije, spoj prozora i nosivog ab stupa zatvoriti PVC maskom kvalitete kao stolarija</t>
    </r>
    <r>
      <rPr>
        <sz val="12"/>
        <color indexed="28"/>
        <rFont val="Arial"/>
        <family val="2"/>
      </rPr>
      <t xml:space="preserve">. </t>
    </r>
    <r>
      <rPr>
        <sz val="12"/>
        <rFont val="Arial"/>
        <family val="2"/>
      </rPr>
      <t xml:space="preserve"> U cijenu uključena izrada, dobava i ugradnje vanjske aluminijske plastificirane klupčice razvijene širine 24,0cm. Sve ostalo po općem opisu. Obračun po kom.</t>
    </r>
  </si>
  <si>
    <t>- POZ. 3 vel. 170/275 cm</t>
  </si>
  <si>
    <r>
      <t>Izrada, dobava i ugradnja PVC staklene stijene u ulaznom vjetrobranu vel. 100/275cm. Stijena je po horizontali  podjeljena na tri dijela fiksnim prečkama. Donje polje stijene, visine 60cm izvesti sa ispunom od PVC panela debljine 44mm, a gornji dijelovi su ostakljeni i fiksni.  U cijenu uključena izrada, dobava i ugradnje vanjske aluminijske plastificirane klupčice širine 24,0cm.</t>
    </r>
    <r>
      <rPr>
        <sz val="15"/>
        <color indexed="28"/>
        <rFont val="Arial"/>
        <family val="2"/>
      </rPr>
      <t xml:space="preserve"> </t>
    </r>
    <r>
      <rPr>
        <sz val="11"/>
        <rFont val="Arial"/>
        <family val="2"/>
      </rPr>
      <t>Sve ostalo po općem opisu. Obračun po kom.</t>
    </r>
  </si>
  <si>
    <t>- POZ. 4 vel. 100/275 cm</t>
  </si>
  <si>
    <t>Izrada, dobava i ugradnja PVC dvodjelnog prozora u prostoriji domara na jugoistočnom pročelju vel. 120/188cm. Prozor je po vertikali podjeljena na dva dijela fiksnom prečkom. Donji dio je otklopno zaokretno otvaranje a gornji dio sa otklopnim otvaranjem na ventus. U cijenu uključena izrada, dobava i ugradnje vanjske aluminijske plastificirane klupčice širine 24,0cm i unutarnje PVC klupčice razvijene širine 38cm. Sve ostalo po općem opisu. Obračun po kom.</t>
  </si>
  <si>
    <t>- POZ. 5 vel. 120/188 cm</t>
  </si>
  <si>
    <t>- POZ. 6 vel. 170/220+70 cm</t>
  </si>
  <si>
    <t>A.</t>
  </si>
  <si>
    <t>GRAĐEVINSKI RADOVI</t>
  </si>
  <si>
    <t>I. DEMONTAŽE, PRIPREMNI I  ZEMLJANI  RADOVI</t>
  </si>
  <si>
    <t>Sav čelični i aluminijski otpad će odvesti i zbrinuti tvrtka ovlaštena za zbrinjavanje te vrste otpada, a novčana sredstva dobijena od prodaje navedenog otpada biti će uplaćena investitoru na račun.</t>
  </si>
  <si>
    <t>1.</t>
  </si>
  <si>
    <t>Skidanje postojećeg pokrova od lima i skladištenje na gradilišnu deponiju. Obračun po m2 kose projekcije krova, sve komplet.</t>
  </si>
  <si>
    <t>m2</t>
  </si>
  <si>
    <t>2.</t>
  </si>
  <si>
    <t>Skidanje postojeće letve i odvoz na ovlaštenu deponiju u skladu sa Zakonom. Obračun po m2 kose projekcije krova, sve komplet.</t>
  </si>
  <si>
    <t>3.</t>
  </si>
  <si>
    <t>Ručna demontaža kompletne krovne limarije i skladištenje na gradilišnu deponiju. Obračun po ml i komadu</t>
  </si>
  <si>
    <t xml:space="preserve"> - horizontalni oluci</t>
  </si>
  <si>
    <t>ml</t>
  </si>
  <si>
    <t xml:space="preserve"> - vertikalni oluci</t>
  </si>
  <si>
    <t xml:space="preserve"> - opšav dimnjaka</t>
  </si>
  <si>
    <t>kom.</t>
  </si>
  <si>
    <t xml:space="preserve"> - veter lajsna</t>
  </si>
  <si>
    <t xml:space="preserve"> - krovne uvale</t>
  </si>
  <si>
    <t>4.</t>
  </si>
  <si>
    <t>Demontaža i uklnjanje postojeće instalacije za zaštitu od udara munje i revizijskih vrata i skladištenje na gradilišnu deponiju. Obračun po ml gromobrana i komadu vrata</t>
  </si>
  <si>
    <t xml:space="preserve"> - gromobrani</t>
  </si>
  <si>
    <t xml:space="preserve"> - vrata</t>
  </si>
  <si>
    <t>5.</t>
  </si>
  <si>
    <t>Demontaža i uklanjanje, po potrebi, postojeće krovne konstrukcije višestrešnog krova i odvoz na ovlaštenu deponiju u skladu sa Zakonom. Obračun po m2 tlocrtne projekcije krova</t>
  </si>
  <si>
    <t>6.</t>
  </si>
  <si>
    <t>Demontaža postojećih vanjskih prozorskih klupčica izrađenih od pocinčanog lima i skladištenje na gradilišnu deponiju. Obračun po ml sve komplet.</t>
  </si>
  <si>
    <t>7.</t>
  </si>
  <si>
    <t>Demontaža postojećih vanjskih i unutarnjih klima jedinica, pražnjenje i punjenje sistema, čišćenje, reparacija, ponovna montaža nakon izvedbe fasaderskih radova i puštanje u rad. U stavci uračunat i prepravak postojećih instalacija. Obračun po kom. sve komplet do potpune funkcionalnosti.</t>
  </si>
  <si>
    <t>- vanjske klima jedinice</t>
  </si>
  <si>
    <t>- unutarnje klima jedinice</t>
  </si>
  <si>
    <t>8.</t>
  </si>
  <si>
    <t>Vađenje i demontaža postojećih drvenih, aluminijskih i PVC prozora i vrata i odvoz na ovlaštenu deponiju u skladu sa Zakonom. Obračun po kom. sve komplet.</t>
  </si>
  <si>
    <t>- veličine do 2,0 m2</t>
  </si>
  <si>
    <t>- veličine preko 2,0 m2</t>
  </si>
  <si>
    <t xml:space="preserve">9. </t>
  </si>
  <si>
    <t xml:space="preserve">Demontaža, skladištenje i ponovna montaža nadzornih kamera, nakon izvedbe fasaderskih radova i puštanje u rad. U stavci uračunat i prepravak postojećih instalacija.Obračun po komadu sve komplet do potpune funkcionalnosti. </t>
  </si>
  <si>
    <t>10.</t>
  </si>
  <si>
    <t>Demontaža unutarnjih prozorskih klupčica i odvoz na ovlaštenu deponiju u skladu sa Zakonom. Obračun po ml sve komplet.</t>
  </si>
  <si>
    <t>11.</t>
  </si>
  <si>
    <t>Obijanje žbuke sa nadtemelja do zdrave podloge - opeke, čišćenje fuga do dubine 1,0 cm , utovar i odvoz materijala-šute na ovlaštenu deponiju u skladu sa Zakonom. Skela uračunata u posebnoj stavci. Obračun po m2 obijene žbuke.</t>
  </si>
  <si>
    <t>12.</t>
  </si>
  <si>
    <t>Skidanje postojeće toplinske zaštite od ekspandiranog polistirena, zajedno sa postojećom i novom žbukom na starom dijelu zgrade i odvoz šuta na ovlaštenu deponiju u skladu sa Zakonom. Obračun po m2.</t>
  </si>
  <si>
    <t>13.</t>
  </si>
  <si>
    <t>Obijanje postojećih podnih i zidnih keramičkih pločica i odvoz na ovlaštenu deponiju u skladu sa Zakonom. Obračun po m2 pločica i ml sokla sve komplet.</t>
  </si>
  <si>
    <t xml:space="preserve"> - keramičke pločice</t>
  </si>
  <si>
    <r>
      <t>m</t>
    </r>
    <r>
      <rPr>
        <vertAlign val="superscript"/>
        <sz val="12"/>
        <rFont val="Arial"/>
        <family val="2"/>
      </rPr>
      <t>2</t>
    </r>
  </si>
  <si>
    <t xml:space="preserve"> - sokl</t>
  </si>
  <si>
    <t>14.</t>
  </si>
  <si>
    <t>Uklanjanje postojećih drvenih podnih obloga i odvoz na ovlaštenu deponiju u skladu sa Zakonom. Obračun po m2 sve komplet.</t>
  </si>
  <si>
    <t>15.</t>
  </si>
  <si>
    <t>Ručno razbijanje teraco podne obloge, u prizemlju na svim prostorijama osim stubišta i odvoz šuta na ovlaštenu deponiju u skladu sa Zakonom. Obračun po m2 sve komplet.</t>
  </si>
  <si>
    <t>16.</t>
  </si>
  <si>
    <t>Ručno razbijanje betonske podne ploče i cementne glazure i odvoz šuta na ovlaštenu deponiju u skladu sa Zakonom. Obračun po m3 sve komplet.</t>
  </si>
  <si>
    <t>m3</t>
  </si>
  <si>
    <t>17.</t>
  </si>
  <si>
    <t>Ručni iskop sloja postojećeg tampona i zemlje i odvoz na ovlaštenu deponiju u skladu sa Zakonom. Obračun po m3 sve komplet.</t>
  </si>
  <si>
    <t>18.</t>
  </si>
  <si>
    <t>Ručno rušenje  pregradnih zidova od pune opeke zajedno sa žbukom  različite debljine i odvoz na ovlaštenu deponiju u skladu sa Zakonom. Kod rušenja zidova izvršiti sva potrebna osiguranja da ne dođe do urušavanja zidova. Obračun   m3 srušenog zida komplet s odvozom šuta.</t>
  </si>
  <si>
    <t>19.</t>
  </si>
  <si>
    <t>Kombinirani strojni ( 50 % ) i ručni ( 50 % ) iskop zemlje u tlu C kategorije za izvedbu staze do podizne platforme za invalide i za izvedbu zaštitinih staza oko zgrade. Zemlju iz iskopa odvesti i zbrinuti na ovlaštenu deponiju za zbrinjavanje otpada u skladu sa Zakonom. Obračun po m3 sve komplet.</t>
  </si>
  <si>
    <t>20.</t>
  </si>
  <si>
    <t xml:space="preserve">Dobava, dovoz,  razvoz , razastiranje, nabijanje  tamponskog sloja kamenog  agregata granulacije 0-16 mm,  ispod  betonske podne ploče u građevini, u sloju debljine 20 cm.  Agregat  mora  biti čist bez zemlje i  materijala organskog porijekla. Ispod kamenog agregata ugraditi geotekstil ( min. 300g/m2 ) . Obračun  se vrši po   m3   izvedenog  tampona u zbijenom stanju i m2 ugrađenog geotekstila. </t>
  </si>
  <si>
    <t>21.</t>
  </si>
  <si>
    <t>Rušenje  dimnjaka zidanih punom opekom. Sav šut utovariti u vozilo i odvesti na ovlaštenu deponiju. Obračun po m3 sve komplet s odvozom.</t>
  </si>
  <si>
    <t>22.</t>
  </si>
  <si>
    <t>Probijanje nosivih zidova od pune opeke zajedno sa žbukom  različite debljine, za izvedbu novih vrata, sa utovarom u kamion, transportom i istovarom na ovlaštenu deponiju. Kod rušenja zidova izvršiti sva potrebna osiguranja da ne dođe do urušavanja zidova. Obračun   m3 srušenog zida komplet s odvozom šuta.</t>
  </si>
  <si>
    <t>23.</t>
  </si>
  <si>
    <t>Razbijanje postojeće podne obloge od zemlje na tavanu, čišćenje kompletnog tavana i odvoz šuta na ovlaštenu deponiju za zbrinjavaje otpada u skladu sa Zakonom. Obračun po m3</t>
  </si>
  <si>
    <t>24.</t>
  </si>
  <si>
    <t>Ručno rušenje AB grede iznad spojnog stubišta. Sav šut utovariti u vozilo i odvesti na ovlaštenu deponiju. Obračun po m3 sve komplet s odvozom.</t>
  </si>
  <si>
    <t>25.</t>
  </si>
  <si>
    <t>Demontaža vanjskih rasvjetnih tijela na pročelju zgrade i odvoz na ovlaštenu deponiju za skladištenje otpada u skladu sa Zakonom. Obračun po komadu skinutog i odveženog rasvjetnog tijela.</t>
  </si>
  <si>
    <t>26.</t>
  </si>
  <si>
    <t>Struganje postojeće boje sa unutarnjih zidova  i odvoz šuta na ovlaštenu deponiju u skladu sa Zakonom. U stavci uračunata i potrebna pokretna radna skela. Obračun po m2 sve komlet sa odvozom.</t>
  </si>
  <si>
    <t>27.</t>
  </si>
  <si>
    <t xml:space="preserve">Razbijanje  postojećeg nadtemeljnog zida  od mješovitog materijala kamena i betona i odvoz šuta na ovlaštenu  deponiju u skladu sa Zakonom. Nadtemelj se razbija na mjestu novog dizala.Obračun po m3 sve komplet s odvozom. </t>
  </si>
  <si>
    <t>28.</t>
  </si>
  <si>
    <t>Kombinirani strojni ( 60 % ) i ručni ( 40 % ) mješovitog materijala za temeljnu ploču dizala. Svu  zemlju  odvesti na ovlaštenu deponiju u skladu sa Zakonom. Obračun po m3 sve komplet s odvozom.</t>
  </si>
  <si>
    <t>29.</t>
  </si>
  <si>
    <t>Strojno izrezivanje armiranobetonske sitnorebričaste konstrukcije debljine 40 cm sa dijamantnim pilama u blokove primjerene veličine. U jediničnu cijenu uključiti skelu do 3,5 m i odvoz betonskih blokova na ovlaštenu deponiju. Obračun po m2 AB konstrukcije.</t>
  </si>
  <si>
    <t>30.</t>
  </si>
  <si>
    <t>Ručno uklanjanje pregradnih zidova i stropa na 2. katu od drvenih dasaka sa odvozom i skladištenjem na ovlaštenu deponiju za zbrinjavanje otpada u skaldu s Zakonom. Obračun po m2 uklonjenog i zbrinutog otpada</t>
  </si>
  <si>
    <t>UKUPNO  I.</t>
  </si>
  <si>
    <t>II.  BETONSKI I ARMIRANOBETONSKI  RADOVI</t>
  </si>
  <si>
    <t>Betoniranje armirano betonske podne ploče u prizemlju , debljine d=10,0 cm,  betonom C 25/30 . Ploča se izvodi preko sloja tampona debljine d=20,0 cm. Prije izvedbe podne ploče izvesti šliceve u svim postojećim zidovima , debljine 10,0 cm i širine 10,0 cm. Izvedba šliceva obračunata u zidarskim radovima. Obračun po m3 ugrađenog betona.</t>
  </si>
  <si>
    <t>Betoniranje armirano betonskih nadvoja,  betonom C 25/30 u odgovarajućoj daščanoj oplati. Obračun po m3 ugrađenog betona i m2 ugrađene oplate oplate.</t>
  </si>
  <si>
    <t>- beton</t>
  </si>
  <si>
    <t>- oplata</t>
  </si>
  <si>
    <t>Betoniranje pristupne staze do podizne platforme, širine, širine 1,50 m i zaštitne staze oko građevine širine 60 cm, debljine 10 cm, betonom C20/25 , u potrebnoj  oplati s izradom dilatacija na međusobnom razmaku od 1,0 m i zaljevanje istih bitumenom. Obračun po  m3 ugrađenog  betona i m2 oplate.</t>
  </si>
  <si>
    <t>beton</t>
  </si>
  <si>
    <t>oplata</t>
  </si>
  <si>
    <t>Popravak zašitnih staza okolo građevine nakon izmještanja priključka, oborinskih vertikala, na oborinsku kanalizaciju. Obračun po m3 izlivenog betona.</t>
  </si>
  <si>
    <r>
      <t>Izrada podložnog sloja mršavog  betona C 12/15 ispod AB temeljne ploče dizala debljine 8 cm . Obračun po m</t>
    </r>
    <r>
      <rPr>
        <vertAlign val="superscript"/>
        <sz val="12"/>
        <rFont val="Times New Roman"/>
        <family val="1"/>
      </rPr>
      <t xml:space="preserve">3 </t>
    </r>
    <r>
      <rPr>
        <sz val="12"/>
        <rFont val="Times New Roman"/>
        <family val="1"/>
      </rPr>
      <t>ugrađenog betona.</t>
    </r>
  </si>
  <si>
    <t xml:space="preserve"> - beton</t>
  </si>
  <si>
    <t xml:space="preserve"> - oplata</t>
  </si>
  <si>
    <t>9.</t>
  </si>
  <si>
    <t xml:space="preserve">Betoniranje armirano betonskih horizontalnih i vertikalnih serklaža u novom zidu uz dizalo, veličine 25,0 x 25,0  cm , betonom C 25/30 , u odgovarajućoj  dvostranoj oplati . Armatura obračunata u posebnoj stavci. U stavku uračunati sve prijenose,  potrebnu radnu skelu, osiguranje oplate, rad i materijal. Obračun po m3 ugrađenog betona i m2 oplate.  </t>
  </si>
  <si>
    <t>UKUPNO  II.</t>
  </si>
  <si>
    <t xml:space="preserve"> III.  ARMIRAČKI RADOVI</t>
  </si>
  <si>
    <t>Dobava, ravnanje , rezanje, savijanje, dostava, prijenos, postavljanje i vezivanje betonskog čelika u armirano betonskoj konstrukciji. Armaturu , izraditi i ugraditi prema armaturnim nacrtima i statičkom proračunu. Prije početka izrade- savijanje armature , provjeriti dimenzije konstrukcije, da li su usaglašene s planovima oplate. Ispod armature ugraditi plastične podmetače ,da se željezo odvoji od oplate, te tako osigura propisna debljina zaštitnog sloja betona. Armatura mora biti uredno složena i dobro povezana , da se osigura položaj željeza i nakon betoniranja. Željezo ne smije biti hrđavo. Vilice  moraju imati projektirane dimenzije i pravilan razmak. Ugrađenu armaturu prije betoniranja mora pregledati nadzorni inženjer i upisom u dnevnik daje odobrenje za betoniranje.  Obračun po kg ugrađene armature .</t>
  </si>
  <si>
    <t>-  MA B500B</t>
  </si>
  <si>
    <t>kg</t>
  </si>
  <si>
    <t xml:space="preserve"> - RA B500B</t>
  </si>
  <si>
    <t>UKUPNO  III.</t>
  </si>
  <si>
    <t xml:space="preserve"> IV. ZIDARSKI I RAZNI RADOVI</t>
  </si>
  <si>
    <t>Zidanje pregradnih zidova u kupaonicama debljine 12,0 cm, punom opekom u produžnom cementnom mortu M-5. U cijenu uračunati sav rad, materijal, prijenose i potrebnu radnu skelu . Obračun po m2. izvedenog zida.</t>
  </si>
  <si>
    <t>Zidanje vanjskih zidova debljine  25,0  cm  blok opekom u produžnom cementnom mortu M-5. U cijenu uračunati sav rad, materijal, prijenose i potrebnu radnu skelu . Obračun po m3. izvedenog zida.</t>
  </si>
  <si>
    <t>Zidarska obrada špaleta oko prozora i vrata nakon ugradnje nove stolarije u podrumu, prizemlju i na 1. katu. Stavka obuhvaća zidarski popravak i grubo i fino žbukanje špaleta. Obračun po ml obrađene špalete sve komplet.</t>
  </si>
  <si>
    <t xml:space="preserve"> - širina 40 cm</t>
  </si>
  <si>
    <t xml:space="preserve"> - širina 30 cm</t>
  </si>
  <si>
    <t>Izvedba armirano cementnog plivajućeg estriha, debljine d= 5,0 cm, iznad sloja toplinske izolacije.  Izvedbu  vršiti  po  unaprijed utvrđenoj  recepturi i po važećim  normativima sa potrebnim materijalom za rubno dilatiranje od zidova. Estrih u kupaonicama izvesti u padu prema slivniku. U cijenu uključiti i polipropilenska vlakna za armiranje. Gornja površina izvedenog estriha mora biti ravna i obrađena tako da se na nju može izvesti finalna podna obloga. Obračun po  m2 gotovog estriha.</t>
  </si>
  <si>
    <t>Grubo i fino žbukanje unutarnjih zidova vapneno cementnom  žbukom. Prije nanošenja podlogu nakvasiti vodom.  Na zidove prije žbukanja nabaciti cementni špric.U stavci uračunat sav rad, materijal i pokretna radna skela. Obračun po m2 sve komplet.</t>
  </si>
  <si>
    <t>Sanacija vapneno-cementnom žbukom nakon polaganja instalacija u pretodno izdubljene šliceve na zidovima i stropovime prostorija zgrade. Prosječni profil šlica je 5 x 3 cm. Obračun po ml popravljenih šliceva.</t>
  </si>
  <si>
    <t>Grubo i fino žbukanje  unutarnjih armirano betonskih zidova dizala grubom produžnom i finom vapnenom žbukom. Prije žbukanja sve površine očistiti od prašine i zaostalog morta, nanijeti sloj impregnacije ( na zidove od betona ), nakvasiti vodom, te prskati cementnim mlijekom. U stavci je uračunata obrada špaleta oko  vrata, sav materijal, rad , prijenosi, te potrebne radne  skele. Obračun se vrši po m2 izvedene žbuke.</t>
  </si>
  <si>
    <t>Dobava i montaža fasadne skele. Skelu montirati po pravilima struke i montirati zažtitu od jute. U stavci uračunati sve elemente skele , montažu i demontažu, sve prijenose , rad, te dovoz i odvoz. Skela služi za izvođenje svih vrsta radova. Prilikom montaže i demontaže, te izvođenjja radova obavezno primjeniti sve mjere zaštitena radu u skladu sa Zakonom o gradnji i Pravilnikom o zaštiti na radu. Obračun se vrši po m2 postavljene skele sve komplet .</t>
  </si>
  <si>
    <t>Štemanje postojećih zidova, za izvedbu podne ploče, dimenzija 10x20 cm odvoz otpada na ovlaštenu deponiju za skladištenje otpada u skladu sa Zakonom. Obračun po m3 razbijenog zida i odvezenog otpada.</t>
  </si>
  <si>
    <t>UKUPNO  IV.</t>
  </si>
  <si>
    <t>V. IZOLATERSKI RADOVI</t>
  </si>
  <si>
    <t>Dobava i postava vertikalne hidroizolacijske membrane na bazi destiliranog bitumen sa plastomernim polimerima (APP) tipa kao Sika® Sika® BituSeal T-240 PG (-10°C) ili jednakovrijedan______________________, 4.00 kg / m2, armirana poliesterskim netkanim pletivom, obostrano zašticena polietilensklom (PE) folijom za jednostavniju ugradnju, prema EN 13969 i DIN 18195-6. Karakteristike: ≥60 kPa (EN 1928 - B), vlačna čvrastoća 650 N/50mm i 40 % (EN 12311-1), Membrane se ugrađuju u 1 sloju (bočni preklopi; 100mm, čeoni preklopi: 150mm) na podlogu pripremljenu sa temeljnim bitumenskim premazom na bazi otapala tipa kao Sika® Igolflex® P-01 S ili jednakovrijedan_______________________. Obračun po m2 obrađene površine.</t>
  </si>
  <si>
    <t>U cijenu uračunati potrebne prijeklope. Obračun po m2 izvedene hidroizolacije.</t>
  </si>
  <si>
    <t>Između sloja hidroizolacije i toplinske izolacije postaviti geotekstil 300 g/m2. Obračun po m2 izvedene hidroizolacije.</t>
  </si>
  <si>
    <t>- hidroizolacija</t>
  </si>
  <si>
    <t>- geotekstil  300 g/m2</t>
  </si>
  <si>
    <t>Dobava i postavljanje toplinske izolacije podova od ekspandiranog polistirena d=14 cm. U stavci uračunata i PE folija. Obračun po m2 sve komplet</t>
  </si>
  <si>
    <t>Izrada horizontalne i vertikalne hidroizolacije dna okna dizala dvokomponentno hidroizolacijskom visokoelastičnim cementnim mortom u 2 sloja. Mort se nanosi u dva jednaka tanka sloja ( 1 mm po sloju).U prvi sloj se utisnuti mrežicu od alkano otpornih staklenih vlakana. Izolaciju izvesti vertikalno uz zidove visine 1,4 m. U  jediničnu cijenu uključiti sve gore navedeno,  materijal i rad. Obračun po m2.</t>
  </si>
  <si>
    <t xml:space="preserve"> - horizontalna hidroizolacij</t>
  </si>
  <si>
    <t xml:space="preserve"> - vertikalna hidroizolacija</t>
  </si>
  <si>
    <t>Izrada horizontalne i vertikalne hidroizolacije kupaonica dvokomponentno hidroizolacijskom visokoelastičnim cementnim mortom u 2 sloja. Mort se nanosi u dva jednaka tanka sloja ( 1 mm po sloju).U prvi sloj se utisnuti mrežicu od alkano otpornih staklenih vlakana. Izolaciju izvesti vertikalno uz zidove visine 1,4 m. U  jediničnu cijenu uključiti sve gore navedeno,  materijal i rad. Obračun po m2.</t>
  </si>
  <si>
    <r>
      <t xml:space="preserve">Dobava i postava parne brane od sintetičke membrane na bazi polietilena (LDPE) (d= 0,20 mm, PE, </t>
    </r>
    <r>
      <rPr>
        <sz val="11"/>
        <rFont val="Calibri"/>
        <family val="2"/>
      </rPr>
      <t>µ</t>
    </r>
    <r>
      <rPr>
        <sz val="11"/>
        <rFont val="Arial"/>
        <family val="2"/>
      </rPr>
      <t xml:space="preserve"> = 1.000.000, Sd = 220). Plošna gustoća 195 g/m2 (EN 1849-2). Vlačna čvrstoća </t>
    </r>
    <r>
      <rPr>
        <sz val="11"/>
        <rFont val="Arial"/>
        <family val="2"/>
      </rPr>
      <t xml:space="preserve">≥170N/50mm i granično istezanje ≥500% (EN 12311-2), otpornost na trganje - udužno : ≥120N (EN 12310-1), posmična otpornost spojeva sa najmenskom trakom ≥60N/50mm (EN 12317-2)  </t>
    </r>
    <r>
      <rPr>
        <sz val="11"/>
        <rFont val="Arial"/>
        <family val="2"/>
      </rPr>
      <t>Membrana se slobodno polaže na podlogu i spaja samoljepljivom trakom na bazi butil-gume u preklopu spoja od 8 cm. Periferno se membrana lijepi za atiku ili zid samoljepljivom trakom na bazi butil-gume. Sloj parne brane potrebno je uzdići do visine termo izolacije. Ljepljenje uračunato u stavku. Radove treba izvoditi tvrtka sa važećom potvrdom sa školovanja kod proizvođača membrane. Obračun po m2 ugrađenog materijala.</t>
    </r>
  </si>
  <si>
    <r>
      <t xml:space="preserve">Dobava i postavljanje toplinske izolacije krova iznad ulaza u dvoranu(sjeveroistočno), koja se sastoji od kamene vune ( 135 kg/m3 ), srednje debljine 70 cm rezane za padove od 2,5%, linijskog koeficijenta prolaza topline </t>
    </r>
    <r>
      <rPr>
        <sz val="11"/>
        <rFont val="Arial"/>
        <family val="2"/>
      </rPr>
      <t>λ</t>
    </r>
    <r>
      <rPr>
        <sz val="9.9"/>
        <rFont val="Arial"/>
        <family val="2"/>
      </rPr>
      <t>≤</t>
    </r>
    <r>
      <rPr>
        <sz val="8.9"/>
        <rFont val="Arial CE"/>
        <family val="2"/>
      </rPr>
      <t xml:space="preserve"> 0,037 W/(mK )</t>
    </r>
    <r>
      <rPr>
        <sz val="11"/>
        <rFont val="Arial CE"/>
        <family val="2"/>
      </rPr>
      <t>. Obračun po m2 sve komplet .</t>
    </r>
  </si>
  <si>
    <t>-horizontalno postavljanje</t>
  </si>
  <si>
    <t>-vertikalno postavljanje</t>
  </si>
  <si>
    <t>Dobava materijala, izrada i postava vezno/okapnih profiliranih traka na bazi pocinčanog(kaširanog) lima debljine 0,6mm laminiranog sloja PVC membrane debljine 0,8mm, na koji se spaja horizontalna i vertikalna hidroizolacija. Obračun po m1 ugrađenog profila.</t>
  </si>
  <si>
    <t>-rubni lim uz zid  razv. širine 25</t>
  </si>
  <si>
    <t>-okapni lim iznad oluka zid razv. širine 35</t>
  </si>
  <si>
    <t>Izrada drvene konstrukcije (postotak vlage &lt;12%) za rub krova dvorane, od rezane građe četinara II klase.  Prije ugradnje svu građu premazati fungicidnim sredstvom. Minimalna duljina greda 4 m. Gedice dužinski moraju međusobno biti spojene. U stavku obračunati sav potreban materijal, rad, sve potrebne prijenose, te potrebnu radnu skelu. Obračun po m' izvedene konstrukcije.</t>
  </si>
  <si>
    <t xml:space="preserve">- drvena gredica 15×2 cm  </t>
  </si>
  <si>
    <t>UKUPNO  V.</t>
  </si>
  <si>
    <t>VI.  TESARSKI RADOVI</t>
  </si>
  <si>
    <t>Zamjena postojeće dvostrešne krovne konstrukcije, po potrebi, od rezane građe četinara II klase. Krovna konstrukcija se sastoji od rogova dim. 10/14 cm. Krovnu konstrukciju izvoditi po uzoru na postojeću i prema priloženim crtežima u Glavnom projektu. Prije ugradnje svu građu premazati fungicidnim sredstvom, maksimalna dopuštena vlažnost građe je 15%. U stavku obračunati sav potreban materijal, rad, sve potrebne prijenose, te potrebnu radnu skelu. Obračun po m3 izvedene konstrukcije.</t>
  </si>
  <si>
    <t>- daščanje krova daskom 2,4 cm</t>
  </si>
  <si>
    <t>- paropropusna vodonepropusna folija</t>
  </si>
  <si>
    <t xml:space="preserve">Dodatno letvanje krova kontra letvama 5*4 cm radi ventiliranja krova. Kontra letve se postavljaju podužno niz svaki rog nakon ugradnje paropropusne vodonepropusne folije, maksimalna dopuštena vlažnost građe je 15%..  Obračun po m2 sve komplet. </t>
  </si>
  <si>
    <t>Letvanje krova letvama 5*4 cm za pokrivanje glinenim utorenim crijepom. Razmak letvanja prilagoditi vrsti pokrova. Prije ugradnje letve premazati fungicidnim sredstvom, maksimalna dopuštena vlažnost građe je 15%.. Obračun po m2 kose projekcije krova.</t>
  </si>
  <si>
    <t>Izrada daščane oplate daskama debljine 2,4 cm ispod crijepa na dijelu gdje se postavljaju limeni opšavi – uvale, maksimalna dopuštena vlažnost građe je 15%.. Obračun po m2 uključujući potreban materijal i rad.</t>
  </si>
  <si>
    <t>Izrada daščane oplate daskama debljine 2,4 cm ispod okapnog lima za zatvaranje prostora između rogova, maksimalna dopuštena vlažnost građe je 15%.. Obračun po m2 uključujući potreban materijal i rad.</t>
  </si>
  <si>
    <t>UKUPNO  VI.</t>
  </si>
  <si>
    <t>VII.   KROVOPOKRIVAČKI RADOVI</t>
  </si>
  <si>
    <r>
      <t>Nabava, dobava i postava pokrova od čeličnog pocinčanog plastificiranog lima u obliku crijepa debljine 0,55 mm u boji po izboru investitora. Završni sloj lima je poliesterska boja debljine nanosa 25 μm. Popratna građevinska limarija kao i pričvrsni i brtveni materijal isključivo su iz sustava odabranog proizvođača lima. U stavci uračunati i snjegobrani kvalitete kao pokrov i sav pričvrsni pribor i materijal. Obračun po m</t>
    </r>
    <r>
      <rPr>
        <vertAlign val="superscript"/>
        <sz val="11"/>
        <rFont val="Arial Narrow"/>
        <family val="2"/>
      </rPr>
      <t>2</t>
    </r>
    <r>
      <rPr>
        <sz val="11"/>
        <rFont val="Arial Narrow"/>
        <family val="2"/>
      </rPr>
      <t xml:space="preserve"> </t>
    </r>
    <r>
      <rPr>
        <sz val="11"/>
        <rFont val="Arial"/>
        <family val="2"/>
      </rPr>
      <t>izvedenog pokrova.</t>
    </r>
  </si>
  <si>
    <t>- lim-crijep</t>
  </si>
  <si>
    <t>- mrežica protiv insekata</t>
  </si>
  <si>
    <t>Opšivanje sljemena limom kvalitete kao crijep, širine 50 cm. Obračun po ml sve komplet sa pričvrsnim materijalom i poklopacem sljemena.</t>
  </si>
  <si>
    <t>UKUPNO  VII.</t>
  </si>
  <si>
    <t xml:space="preserve">A.  REKAPITULACIJA  GRAĐEVINSKIH RADOVA </t>
  </si>
  <si>
    <t>I  DEMONTAŽE,PRIPREMNI I  ZEMLJANI  RADOVI</t>
  </si>
  <si>
    <t>II  BETONSKI  I AB.  RADOVI</t>
  </si>
  <si>
    <t>III ARMIRAČKI RADOVI</t>
  </si>
  <si>
    <t>IV  ZIDARSKI   RADOVI</t>
  </si>
  <si>
    <t>V IZOLATERSKI  RADOVI</t>
  </si>
  <si>
    <t>VI TESARSKI    RADOVI</t>
  </si>
  <si>
    <t>VII  KROVOPOKRIVAČKI  RADOVI</t>
  </si>
  <si>
    <t>UKUPNO :</t>
  </si>
  <si>
    <t>B.</t>
  </si>
  <si>
    <t>OBRTNIČKI RADOVI</t>
  </si>
  <si>
    <t>I.   LIMARSKI RADOVI</t>
  </si>
  <si>
    <t>Izrada, dobava  i montaža horizontalnih oluka kvadratnog presjeka, dim. 15/12 cm ,izrađenih od pocinčanog bojanog  lima, debljine 0,55 mm, razvijene širine 45 cm. Oluk se pričvršćuje pomoću čeličnih pocinčanih bojanih kuka koje se ugrađuju na svakih 70 cm, debljine 7 mm. Sve prema glavnom projektu Detalj 1. Obračun po ml sve komplet s kukama.</t>
  </si>
  <si>
    <t>Izrada, dobava  i montaža horizontalnih oluka kvadratnog presjeka, dim. 12/12 cm ,izrađenih od pocinčanog bojanog  lima, debljine 0,55 mm. Oluk se pričvršćuje pomoću čeličnih pocinčanih bojanih kuka. Obračun po ml sve komplet s kukama.</t>
  </si>
  <si>
    <t>Izrada i montaža vertikalnih olučnih cijevi kvadratnog presjeka dim. 12 cm, izrađenih od pocinčanog bojanog  lima  debljine 0,55 mm, pričvršenih za zid ogrlicama.  U cijenu uključiti i potrebne ogrlice i koljena . Obračun po ml ugrađenih vertkala i po kom. ugrađenih koljena, sve komplet.</t>
  </si>
  <si>
    <t>Dobava izrada i montaža lima za usmjeravanje vode ( uljevnog lima ) u horizontalni oluk, izrađenog od pocinčanog bojanog lima debljine 0,55 mm , razvijene širine 18 cm. Obračun po ml sve komplet sa pričvrsnim priborom.</t>
  </si>
  <si>
    <t>Dobava izrada i montaža lima za usmjeravanje vode ( okapnog lima )  postavljenog sa čeone strane strehe, izrađenog od pocinčanog bojanog lima debljine 0,55 mm , razvijene širine 22 cm. Lim se postavlja ispod paropropusne folije. Obračun po ml sve komplet sa pričvrsnim priborom.</t>
  </si>
  <si>
    <t>Dobava izrada i opšivanje krovnih uvala, pocinčanim bojanim limom debljine 0,55 mm , razvijene širine 80 cm. Obračun po ml sve komplet sa pričvrsnim priborom.</t>
  </si>
  <si>
    <t>Dobava izrada i opšivanje strehe krova ( veter lajsna ), pocinčanim bojanim limom debljine 0,55 mm , razvijene širine 60 cm. Obračun po ml sve komplet sa pričvrsnim priborom.</t>
  </si>
  <si>
    <t>Dobava izrada i opšivanje strehe krova iznad ulaza , pocinčanim bojanim limom debljine 0,55 mm , razvijene širine 40 cm. Obračun po ml sve komplet sa pričvrsnim priborom.</t>
  </si>
  <si>
    <t>Dobava, izrada i montaža opšava kružnog ruba krovnih kućica, izveden od čeličnog pocinčanog bojanog lima, debljine 0,55mm, r.š. 60 cm. Obračun po m' sa svim potrebnim materijalom za montažu, sve komplet.</t>
  </si>
  <si>
    <t>Dobava, izrada i montaža opšava kružnog ruba krovnih kućica, izveden od čeličnog pocinčanog bojanog lima, debljine 0,55mm, r.š. 120 cm. Obračun po m' sa svim potrebnim materijalom za montažu, sve komplet.</t>
  </si>
  <si>
    <t>Dobava, izrada i montaža opšava ruba nadstrešnice i fasade, izveden od čeličnog pocinčanog bojanog lima, debljine 0,55mm, r.š.30cm. Obračun po m' sa svim potrebnim materijalom za montažu, sve komplet.</t>
  </si>
  <si>
    <t>Dobava, izrada i montaža dilatacijskog lima, izveden od čeličnog pocinčanog bojanog lima, debljine 0,55mm, r.š.30 cm. Obračun po m' sa svim potrebnim materijalom za montažu, sve komplet.</t>
  </si>
  <si>
    <t>II.   KERAMIČARSKI RADOVI</t>
  </si>
  <si>
    <t>Dobava i ugradnja podnih protukliznih  pločica I klase(protukliznost R 10, Klasa otpornosti na klizanje B, tvrdoće 6, upijanje vode 0,05%, otpornost na abraziju III-4 ) min. vel. 30*60 cm, u dvije boje, u hodnicima i u kuhinji. Nabavna cijena pločica iznosi do 100 kn/m2. Pločice se postavljaju ljepljenjem fleksibilnim ljepilom za unutarnju upotrebu, a fuge zapuniti masom za fugiranje. U stavci uračunati sav potreban materijal i rad. Na spoju gazišta i čela ugraditi profiliranu al lajsnu. Obračun se vrši po m2 za podeste,sokl uključivo i profiliranu al lajsnu.</t>
  </si>
  <si>
    <t xml:space="preserve"> - sokl visine 10,0 cm</t>
  </si>
  <si>
    <t>Dobava i ugradnja podnih protukliznih  pločica I klase(protukliznost R 9, Klasa otpornosti na klizanje B, tvrdoće 6, upijanje vode 0,05%,otpornost na abraziju III-4 ) min. vel. 30*30 cm, u dvije boje, u sanitarnim čvorovima. Nabavna cijena pločica iznosi do 100 kn/m2. Pločice se postavljaju ljepljenjem fleksibilnim ljepilom za unutarnju upotrebu, a fuge zapuniti masom za fugiranje. U stavci uračunati sav potreban materijal i rad. Na spoju gazišta i čela ugraditi profiliranu al lajsnu. Obračun se vrši po m2.</t>
  </si>
  <si>
    <t>Dobava i ugradnja  zidnih keramičkih  pločica I klase(tvrdoće 5, upijanje vode 3-6%, otpornost na abraziju ) min. vel. 20*50 cm, u dvije boje, u sanitarnim čvorovima i kuhinji. Nabavna cijena pločica iznosi do 100 kn/m2. Pločice se postavljaju ljepljenjem fleksibilnim ljepilom za unutarnju upotrebu, a fuge zapuniti masom za fugiranje. U stavci uračunati sav potreban materijal i rad. Na spoju gazišta i čela ugraditi profiliranu al lajsnu. Obračun se vrši po m2.</t>
  </si>
  <si>
    <t>III. SOBOSLIKARSKI RADOVI</t>
  </si>
  <si>
    <t>Bojanje unutarnjih zidova perivim bojama u mat varijanti( otpornost na mokro trljanje razred 1 prema EN 13300) na bazi vode u dva premaza u boji po uzoru na postojeću u učionicama do visine 150 cm i u hodniku do visine 180 cm (2 tona boje). U stavci uračunati gletanje i brušenje zidova, nanošenje impregnacije, sav  potreban materijali, rad i potrebnu radnu skelu. Obraču se vrši po m2. Sve komplet.</t>
  </si>
  <si>
    <t>Bojanje unutarnjih zidova neperivim bojama ( otpornost na mokro trljanje razred 5 prema EN 13300) na bazi vode u dva premaza u bijeloj boji. U stavci uračunati gletanje i brušenje zidova, nanošenje impregnacije, sav  potreban materijali, rad i potrebnu radnu skelu. Obraču se vrši po m2. Sve komplet.</t>
  </si>
  <si>
    <t>IV.  FASADERSKI RADOVI</t>
  </si>
  <si>
    <t>- kamena vuna debljine d= 14,0 cm</t>
  </si>
  <si>
    <t>- kamena vuna debljine d= 5,0 cm</t>
  </si>
  <si>
    <t>Obrada podgleda ulaza u školu, sa polimernom  cementnom žbukom u dva sloja sa alkalno otpornom staklenom mrežicom ( min. 170 g/m2) debljine 0,5 cm ( minimalna pokrivenost ljepila 40 % ). Prije nanošenja završnog sloja nanijeti predpremaz po cijeloj površini, 24 sta prije nanošenja završnog sloja. Komplet sa svim materijalom potrebnim prema uputama proizvođača ( ojačanje rubova, mrežica, cementna žbuka sa dodacima polimera, okapna aluminijska lajsna). Završnu obradu pročelja izvesti silikonskom  dekorativnom žbukom, granulacije 2,0 mm u dvije boje sa fungicidnim dodatkom,koji sprečava pojavu algi i gljivica na pročelju. Materijal za izradu nabaviti od jednog proizvođača (certificirani sustav).  Skela obračunata u zidarskim radovima. Obračun po m2 obrađenog pročelja sve komplet sa završnom obradom.</t>
  </si>
  <si>
    <t>V.   PODOPOLAGAČKI RADOVI</t>
  </si>
  <si>
    <t>Dobava materijala i izvedba parne brane na postojećeu podlogu. Dobava materijala i izvedba pripreme podloge-izravnavajućeg sloja, na izbrušenoj podlozi. Predhodno veće neravnine izravnati reparaturnim mortom (UZIN NC 182 ili jednakovrijednim ____________), eventualne pukotine sanirati sa prikladnom epoksi masom i valovitim spojnicama. Na očišćenu i pripremljenu podlogu prvo se nanosi prednamaz (UZIN EPE 280 ili jednako vrijedan ______) kao priprema za masu za izravnavanje, a zatim izravnavajuća masa (UZIN NC 160 ili jednakovrijedna ________) u sloju od 3 mm. Prije poloaganja završne podne obloge, izravnatu i osušenu podlogu potrebno je prebrusiti brusnim papirom granulacije 40. Dozvoljene granične vrijednosti neravnina pripremljene podloge prema DIN 18202, mjereno na razmaku od 0,1 m - 1 mm, 1 m - 3 mm, 4 m - 9 mm, 10 m - 12 mm, 15 m - 15 mm. Predviđena visina izravnavanja 3 mm. Sve izvesti prema uputi proizvođača podne obloge. U cijenu je uključen kompletan rad, materijal i pribor do pune pripravnosti podloge za polaganje podne obloge. Obračun po m2 pripremljene podloge.</t>
  </si>
  <si>
    <t>Na sudaru poda s obodnim zidovima izvesti lajsnu (FLEX LIFE ili jednakovrijednu _________), visine S60, boje bijele. U cijenu je uračunato materijal, ljepilo i rad. Obračun po ml ugrađenih lajsni.</t>
  </si>
  <si>
    <t>Dobava i postava prijelaznih aluminijskih lajsni na mjestima različite vrste podnih obloga. Obračun po ml.</t>
  </si>
  <si>
    <t>VI.  PVC STOLARIJA</t>
  </si>
  <si>
    <t xml:space="preserve">Napomena: prije izrade stolarije sve mjere prekontrolirati na licu mjesta </t>
  </si>
  <si>
    <t>OPĆI OPIS</t>
  </si>
  <si>
    <r>
      <t xml:space="preserve">Izrada, dobava i ugradnja PVC dvodjelnog prozora podrumskih prostorija na jugoistočnom pročelju vel. 180/75cm. Prozor je po horizontali podjeljena na dva jednaka dijela fiksnom prečkom. Krila su na otklopno zaokretno otvaranje. U cijenu uključena izrada, dobava i ugradnje vanjske aluminijske plastificirane klupčice razvijene širine 24,0cm i unutarnje PVC klupčice razvijene širine 43cm. </t>
    </r>
    <r>
      <rPr>
        <sz val="15"/>
        <rFont val="Times New Roman"/>
        <family val="1"/>
      </rPr>
      <t xml:space="preserve"> </t>
    </r>
    <r>
      <rPr>
        <sz val="12"/>
        <rFont val="Arial"/>
        <family val="2"/>
      </rPr>
      <t>Sve ostalo po općem opisu. Obračun po kom sve kom komplet</t>
    </r>
    <r>
      <rPr>
        <sz val="12"/>
        <rFont val="Times New Roman"/>
        <family val="1"/>
      </rPr>
      <t>.</t>
    </r>
  </si>
  <si>
    <t>- POZ. 1 vel. 180 x 75 cm</t>
  </si>
  <si>
    <t>- vanjska klupčica razvijene širine 24,0cm</t>
  </si>
  <si>
    <t>m1</t>
  </si>
  <si>
    <t>- unutarnja klupčica razvijene širine 43,0cm</t>
  </si>
  <si>
    <r>
      <t xml:space="preserve">Izrada, dobava i ugradnja dvokrilnog prozora podrumskih prostorija na jugoistočnom pročelju vel. 170/90cm. Prozor je po horizontali podjeljena na dva jednaka dijela fiksnom prečkom. Krila su na otklopno zaokretno otvaranje. U cijenu uključena izrada, dobava i ugradnje vanjske aluminijske plastificirane klupčice debljine 2,0cm razvijene širine 24,0cm i unutarnje PVC klupčice 43cm. </t>
    </r>
    <r>
      <rPr>
        <sz val="15"/>
        <rFont val="Times New Roman"/>
        <family val="1"/>
      </rPr>
      <t xml:space="preserve"> </t>
    </r>
    <r>
      <rPr>
        <sz val="12"/>
        <rFont val="Arial"/>
        <family val="2"/>
      </rPr>
      <t>Sve ostalo po općem opisu. Obračun po kom sve kom komplet.</t>
    </r>
  </si>
  <si>
    <t>- POZ. 2 vel. 170/90 cm</t>
  </si>
  <si>
    <r>
      <t>Izrada, dobava i ugradnja PVC četverodjelnog prozora vel. 160/230cm. Prozor je po vertikali podjeljen na tri dijela fiksnom prečkom. Donji i gornji red je na otklopno otvaranje na ventus, a središnji red je po horizontali podjeljeno na dva dijela fiksnom prečkom sa krilima na otklopno zaokretno otvaranje. U cijenu uključena izrada, dobava i ugradnje vanjske aluminijske plastificirane klupčice razvijene širine 24,0cm i unutarnje PVC klupčice razvijene širine 31cm.</t>
    </r>
    <r>
      <rPr>
        <sz val="15"/>
        <color indexed="28"/>
        <rFont val="Times New Roman"/>
        <family val="1"/>
      </rPr>
      <t xml:space="preserve"> </t>
    </r>
    <r>
      <rPr>
        <sz val="11"/>
        <rFont val="Arial"/>
        <family val="2"/>
      </rPr>
      <t>Sve ostalo po općem opisu. Obračun po kom.</t>
    </r>
  </si>
  <si>
    <t>- POZ. 3  vel. 160 x 230 cm</t>
  </si>
  <si>
    <t>- unutarnja klupčica razvijene širine 31,0cm</t>
  </si>
  <si>
    <r>
      <t>Izrada, dobava i ugradnja PVC šesterodjelnog prozora vel. 230/230cm. Prozor je po horizontali podjeljen na tri a po vertikali na dva dijela fiksnim prečkama. Donje središnje krilo je na otklopno zaokretno otvaranje, a gornje središnje krilo je na otklopno otvaranje na ventus. Ostala polja su fiksna. U cijenu uključena izrada, dobava i ugradnje vanjske aluminijske plastificirane klupčice razvijene širine 24,0cm i unutarnje PVC klupčice 31cm.</t>
    </r>
    <r>
      <rPr>
        <sz val="15"/>
        <rFont val="Times New Roman"/>
        <family val="1"/>
      </rPr>
      <t xml:space="preserve"> </t>
    </r>
    <r>
      <rPr>
        <sz val="11"/>
        <rFont val="Arial"/>
        <family val="2"/>
      </rPr>
      <t>Sve ostalo po općem opisu. Obračun po kom.</t>
    </r>
  </si>
  <si>
    <t>- POZ. 4  vel. 230 x 230 cm</t>
  </si>
  <si>
    <t>Izrada, dobava i ugradnja PVC četverodjelnog prozora vel. 180/240cm. Prozor je po vertikali podjeljen na tri dijela fiksnom prečkom. Donji i gornji red ima krila na otklopno otvaranje na ventus, a središnji red je po horizontali podjeljeno na dva dijela fiksnom prečkom a krila su na otklopno zaokretno otvaranje. U cijenu uključena izrada, dobava i ugradnje vanjske aluminijske plastificirane klupčice razvijene širine 24,0cm i unutarnje PVC klupčice razvijene širine 38cm. Sve ostalo po općem opisu. Obračun po kom.</t>
  </si>
  <si>
    <t>- POZ. 5  vel. 180/240 cm</t>
  </si>
  <si>
    <t>- unutarnja klupčica razvijene širine 38,0cm</t>
  </si>
  <si>
    <r>
      <t>Izrada, dobava i ugradnja PVC trodjelnog prozora vel. 57/240cm. Prozor je po vertikali podjeljen na tri dijela fiksnim prečkama. Donje i gornje krilo je na otklopno otvaranje na ventus, a srednje krilo je na otklopno zaokretno otvaranje. U cijenu uključena izrada, dobava i ugradnje vanjske aluminijske plastificirane klupčice razvijene širine 24,0cm i unutarnje PVC klupčice razvijene širine 38cm.</t>
    </r>
    <r>
      <rPr>
        <sz val="15"/>
        <rFont val="Times New Roman"/>
        <family val="1"/>
      </rPr>
      <t xml:space="preserve"> </t>
    </r>
    <r>
      <rPr>
        <sz val="12"/>
        <rFont val="Arial"/>
        <family val="2"/>
      </rPr>
      <t xml:space="preserve">Sve ostalo po općem opisu. Obračun po kom.
</t>
    </r>
    <r>
      <rPr>
        <sz val="12"/>
        <color indexed="28"/>
        <rFont val="Times New Roman"/>
        <family val="1"/>
      </rPr>
      <t xml:space="preserve"> </t>
    </r>
  </si>
  <si>
    <t>- POZ. 6  vel. 57/240 cm</t>
  </si>
  <si>
    <r>
      <t>Izrada, dobava i ugradnja PVC trodjelnog prozora vel. 106/240cm. Prozor je po vertikali podjeljen na tri dijela fiksnim prečkama. Donje i gornje polje ima krilo na otklopno otvaranje na ventus, a srednje polje krilo na otklopno zaokretno otvaranje. U cijenu uključena izrada, dobava i ugradnje vanjske aluminijske plastificirane klupčice razvijene širine 24,0cm i unutarnje PVC klupčice razvijene širine 38cm.</t>
    </r>
    <r>
      <rPr>
        <sz val="15"/>
        <rFont val="Times New Roman"/>
        <family val="1"/>
      </rPr>
      <t xml:space="preserve"> </t>
    </r>
    <r>
      <rPr>
        <sz val="11"/>
        <rFont val="Arial"/>
        <family val="2"/>
      </rPr>
      <t xml:space="preserve">Sve ostalo po općem opisu. Obračun po kom.
</t>
    </r>
    <r>
      <rPr>
        <sz val="12"/>
        <color indexed="28"/>
        <rFont val="Times New Roman"/>
        <family val="1"/>
      </rPr>
      <t xml:space="preserve"> </t>
    </r>
  </si>
  <si>
    <t>- POZ. 7  vel.106/240 cm</t>
  </si>
  <si>
    <t>- POZ. 8  vel. 418/248 cm</t>
  </si>
</sst>
</file>

<file path=xl/styles.xml><?xml version="1.0" encoding="utf-8"?>
<styleSheet xmlns="http://schemas.openxmlformats.org/spreadsheetml/2006/main">
  <numFmts count="1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0"/>
    <numFmt numFmtId="167" formatCode="dd/mm/yy"/>
    <numFmt numFmtId="168" formatCode="mmm/dd"/>
    <numFmt numFmtId="169" formatCode="_-* #,##0.00\ _k_n_-;\-* #,##0.00\ _k_n_-;_-* \-??\ _k_n_-;_-@_-"/>
    <numFmt numFmtId="170" formatCode="#,##0.00;;;"/>
    <numFmt numFmtId="171" formatCode="#,##0;;"/>
    <numFmt numFmtId="172" formatCode="#,##0.00\ _k_n"/>
    <numFmt numFmtId="173" formatCode="_-* #,##0.00\ _€_-;\-* #,##0.00\ _€_-;_-* \-??\ _€_-;_-@_-"/>
    <numFmt numFmtId="174" formatCode="#,##0.0\ _k_n"/>
  </numFmts>
  <fonts count="97">
    <font>
      <sz val="10"/>
      <name val="Arial"/>
      <family val="2"/>
    </font>
    <font>
      <sz val="11"/>
      <color indexed="8"/>
      <name val="Calibri"/>
      <family val="2"/>
    </font>
    <font>
      <sz val="11"/>
      <color indexed="63"/>
      <name val="Calibri"/>
      <family val="2"/>
    </font>
    <font>
      <sz val="11"/>
      <color indexed="9"/>
      <name val="Calibri"/>
      <family val="2"/>
    </font>
    <font>
      <b/>
      <sz val="11"/>
      <color indexed="52"/>
      <name val="Calibri"/>
      <family val="2"/>
    </font>
    <font>
      <sz val="10"/>
      <name val="MS Sans Serif"/>
      <family val="2"/>
    </font>
    <font>
      <sz val="11"/>
      <color indexed="17"/>
      <name val="Calibri"/>
      <family val="2"/>
    </font>
    <font>
      <u val="single"/>
      <sz val="10"/>
      <color indexed="12"/>
      <name val="Arial"/>
      <family val="2"/>
    </font>
    <font>
      <sz val="11"/>
      <color indexed="62"/>
      <name val="Calibri"/>
      <family val="2"/>
    </font>
    <font>
      <b/>
      <sz val="11"/>
      <color indexed="63"/>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2"/>
      <name val="Arial"/>
      <family val="2"/>
    </font>
    <font>
      <sz val="11"/>
      <color indexed="52"/>
      <name val="Calibri"/>
      <family val="2"/>
    </font>
    <font>
      <b/>
      <sz val="11"/>
      <color indexed="9"/>
      <name val="Calibri"/>
      <family val="2"/>
    </font>
    <font>
      <i/>
      <sz val="11"/>
      <color indexed="23"/>
      <name val="Calibri"/>
      <family val="2"/>
    </font>
    <font>
      <sz val="11"/>
      <color indexed="10"/>
      <name val="Calibri"/>
      <family val="2"/>
    </font>
    <font>
      <sz val="9"/>
      <name val="Arial CE"/>
      <family val="2"/>
    </font>
    <font>
      <sz val="9"/>
      <name val="Arial"/>
      <family val="2"/>
    </font>
    <font>
      <b/>
      <sz val="14"/>
      <name val="Arial"/>
      <family val="2"/>
    </font>
    <font>
      <b/>
      <i/>
      <sz val="14"/>
      <name val="Arial"/>
      <family val="2"/>
    </font>
    <font>
      <b/>
      <sz val="9"/>
      <name val="Arial CE"/>
      <family val="2"/>
    </font>
    <font>
      <b/>
      <sz val="14"/>
      <name val="Arial CE"/>
      <family val="2"/>
    </font>
    <font>
      <sz val="11"/>
      <name val="Arial CE"/>
      <family val="2"/>
    </font>
    <font>
      <b/>
      <sz val="11"/>
      <name val="Arial CE"/>
      <family val="2"/>
    </font>
    <font>
      <b/>
      <sz val="10"/>
      <name val="Arial CE"/>
      <family val="2"/>
    </font>
    <font>
      <sz val="11"/>
      <name val="Arial"/>
      <family val="2"/>
    </font>
    <font>
      <sz val="11"/>
      <color indexed="10"/>
      <name val="Arial CE"/>
      <family val="2"/>
    </font>
    <font>
      <sz val="10"/>
      <color indexed="10"/>
      <name val="Arial CE"/>
      <family val="2"/>
    </font>
    <font>
      <vertAlign val="superscript"/>
      <sz val="12"/>
      <name val="Arial"/>
      <family val="2"/>
    </font>
    <font>
      <b/>
      <i/>
      <sz val="11"/>
      <name val="Arial CE"/>
      <family val="2"/>
    </font>
    <font>
      <b/>
      <sz val="11"/>
      <name val="Arial"/>
      <family val="2"/>
    </font>
    <font>
      <vertAlign val="superscript"/>
      <sz val="12"/>
      <name val="Times New Roman"/>
      <family val="1"/>
    </font>
    <font>
      <sz val="12"/>
      <name val="Times New Roman"/>
      <family val="1"/>
    </font>
    <font>
      <sz val="11"/>
      <name val="Calibri"/>
      <family val="2"/>
    </font>
    <font>
      <sz val="9.9"/>
      <name val="Arial"/>
      <family val="2"/>
    </font>
    <font>
      <sz val="8.9"/>
      <name val="Arial CE"/>
      <family val="2"/>
    </font>
    <font>
      <sz val="11"/>
      <name val="Times New Roman CE"/>
      <family val="1"/>
    </font>
    <font>
      <sz val="11"/>
      <color indexed="10"/>
      <name val="Arial"/>
      <family val="2"/>
    </font>
    <font>
      <sz val="11"/>
      <name val="Times New Roman"/>
      <family val="1"/>
    </font>
    <font>
      <vertAlign val="superscript"/>
      <sz val="11"/>
      <name val="Arial Narrow"/>
      <family val="2"/>
    </font>
    <font>
      <sz val="11"/>
      <name val="Arial Narrow"/>
      <family val="2"/>
    </font>
    <font>
      <b/>
      <sz val="12"/>
      <name val="Arial"/>
      <family val="2"/>
    </font>
    <font>
      <b/>
      <sz val="11"/>
      <name val="Times New Roman CE"/>
      <family val="1"/>
    </font>
    <font>
      <sz val="12"/>
      <color indexed="10"/>
      <name val="Arial"/>
      <family val="2"/>
    </font>
    <font>
      <sz val="11"/>
      <color indexed="25"/>
      <name val="Arial CE"/>
      <family val="2"/>
    </font>
    <font>
      <sz val="15"/>
      <name val="Times New Roman"/>
      <family val="1"/>
    </font>
    <font>
      <sz val="15"/>
      <color indexed="28"/>
      <name val="Times New Roman"/>
      <family val="1"/>
    </font>
    <font>
      <sz val="12"/>
      <color indexed="28"/>
      <name val="Times New Roman"/>
      <family val="1"/>
    </font>
    <font>
      <sz val="11"/>
      <color indexed="28"/>
      <name val="Arial"/>
      <family val="2"/>
    </font>
    <font>
      <sz val="11"/>
      <color indexed="8"/>
      <name val="Arial"/>
      <family val="2"/>
    </font>
    <font>
      <vertAlign val="superscript"/>
      <sz val="11"/>
      <color indexed="8"/>
      <name val="Arial CE"/>
      <family val="2"/>
    </font>
    <font>
      <sz val="11"/>
      <color indexed="8"/>
      <name val="Arial CE"/>
      <family val="2"/>
    </font>
    <font>
      <sz val="12"/>
      <name val="Arial CE"/>
      <family val="2"/>
    </font>
    <font>
      <b/>
      <sz val="12"/>
      <name val="Arial CE"/>
      <family val="2"/>
    </font>
    <font>
      <vertAlign val="superscript"/>
      <sz val="11"/>
      <name val="Arial CE"/>
      <family val="2"/>
    </font>
    <font>
      <b/>
      <i/>
      <sz val="11"/>
      <name val="Arial"/>
      <family val="2"/>
    </font>
    <font>
      <sz val="12"/>
      <name val="Times New Roman CE"/>
      <family val="1"/>
    </font>
    <font>
      <sz val="10"/>
      <name val="Times New Roman CE"/>
      <family val="1"/>
    </font>
    <font>
      <vertAlign val="superscript"/>
      <sz val="12"/>
      <name val="Times New Roman CE"/>
      <family val="1"/>
    </font>
    <font>
      <sz val="8.9"/>
      <name val="Arial"/>
      <family val="2"/>
    </font>
    <font>
      <sz val="14"/>
      <name val="Arial"/>
      <family val="2"/>
    </font>
    <font>
      <vertAlign val="superscript"/>
      <sz val="14"/>
      <name val="Arial"/>
      <family val="2"/>
    </font>
    <font>
      <sz val="11"/>
      <color indexed="25"/>
      <name val="Arial"/>
      <family val="2"/>
    </font>
    <font>
      <sz val="12"/>
      <color indexed="28"/>
      <name val="Arial"/>
      <family val="2"/>
    </font>
    <font>
      <sz val="15"/>
      <color indexed="28"/>
      <name val="Arial"/>
      <family val="2"/>
    </font>
    <font>
      <b/>
      <sz val="10"/>
      <name val="Arial"/>
      <family val="2"/>
    </font>
    <font>
      <b/>
      <sz val="10"/>
      <name val="Times New Roman CE"/>
      <family val="1"/>
    </font>
    <font>
      <sz val="10"/>
      <name val="Times New Roman"/>
      <family val="1"/>
    </font>
    <font>
      <sz val="11"/>
      <color indexed="53"/>
      <name val="Arial"/>
      <family val="2"/>
    </font>
    <font>
      <b/>
      <sz val="9"/>
      <name val="Arial"/>
      <family val="2"/>
    </font>
    <font>
      <b/>
      <sz val="12"/>
      <name val="Arial Narrow"/>
      <family val="2"/>
    </font>
    <font>
      <sz val="12"/>
      <name val="Arial Narrow"/>
      <family val="2"/>
    </font>
    <font>
      <sz val="10"/>
      <color indexed="8"/>
      <name val="Arial"/>
      <family val="2"/>
    </font>
    <font>
      <b/>
      <sz val="10"/>
      <color indexed="8"/>
      <name val="Arial"/>
      <family val="2"/>
    </font>
    <font>
      <sz val="12"/>
      <color indexed="8"/>
      <name val="Arial"/>
      <family val="2"/>
    </font>
    <font>
      <sz val="10"/>
      <color indexed="10"/>
      <name val="Arial"/>
      <family val="2"/>
    </font>
    <font>
      <b/>
      <sz val="12"/>
      <color indexed="8"/>
      <name val="Arial"/>
      <family val="2"/>
    </font>
    <font>
      <b/>
      <sz val="11"/>
      <color indexed="8"/>
      <name val="Arial"/>
      <family val="2"/>
    </font>
    <font>
      <sz val="10"/>
      <name val="Symbol"/>
      <family val="1"/>
    </font>
    <font>
      <b/>
      <u val="single"/>
      <sz val="10"/>
      <name val="Arial"/>
      <family val="2"/>
    </font>
    <font>
      <b/>
      <sz val="10"/>
      <color indexed="10"/>
      <name val="Arial"/>
      <family val="2"/>
    </font>
    <font>
      <sz val="10"/>
      <color indexed="8"/>
      <name val="Arial CE"/>
      <family val="2"/>
    </font>
    <font>
      <sz val="10.5"/>
      <name val="Arial"/>
      <family val="2"/>
    </font>
    <font>
      <sz val="8"/>
      <name val="Arial"/>
      <family val="2"/>
    </font>
    <font>
      <sz val="10"/>
      <name val="Calibri"/>
      <family val="2"/>
    </font>
    <font>
      <vertAlign val="superscript"/>
      <sz val="10"/>
      <name val="Arial"/>
      <family val="2"/>
    </font>
    <font>
      <sz val="10"/>
      <name val="Arial CE"/>
      <family val="2"/>
    </font>
    <font>
      <vertAlign val="superscript"/>
      <sz val="12"/>
      <name val="Arial CE"/>
      <family val="0"/>
    </font>
    <font>
      <i/>
      <sz val="10"/>
      <color indexed="8"/>
      <name val="Arial"/>
      <family val="2"/>
    </font>
    <font>
      <b/>
      <i/>
      <sz val="10"/>
      <name val="Arial"/>
      <family val="2"/>
    </font>
    <font>
      <i/>
      <sz val="10"/>
      <name val="Arial"/>
      <family val="2"/>
    </font>
    <font>
      <sz val="10"/>
      <color indexed="8"/>
      <name val="Symbol"/>
      <family val="1"/>
    </font>
  </fonts>
  <fills count="20">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13"/>
        <bgColor indexed="64"/>
      </patternFill>
    </fill>
  </fills>
  <borders count="45">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49"/>
      </top>
      <bottom style="double">
        <color indexed="49"/>
      </bottom>
    </border>
    <border>
      <left>
        <color indexed="63"/>
      </left>
      <right>
        <color indexed="63"/>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hair">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hair">
        <color indexed="8"/>
      </right>
      <top style="hair">
        <color indexed="8"/>
      </top>
      <bottom style="thin">
        <color indexed="8"/>
      </bottom>
    </border>
    <border>
      <left style="hair">
        <color indexed="8"/>
      </left>
      <right style="thin">
        <color indexed="8"/>
      </right>
      <top style="thin">
        <color indexed="8"/>
      </top>
      <bottom style="thin">
        <color indexed="8"/>
      </bottom>
    </border>
    <border>
      <left style="hair">
        <color indexed="8"/>
      </left>
      <right style="hair">
        <color indexed="8"/>
      </right>
      <top style="hair">
        <color indexed="8"/>
      </top>
      <bottom>
        <color indexed="63"/>
      </bottom>
    </border>
    <border>
      <left style="thin">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4" borderId="0" applyNumberFormat="0" applyBorder="0" applyAlignment="0" applyProtection="0"/>
    <xf numFmtId="0" fontId="0" fillId="0" borderId="0">
      <alignment/>
      <protection/>
    </xf>
    <xf numFmtId="0" fontId="0" fillId="6" borderId="1" applyNumberFormat="0" applyAlignment="0" applyProtection="0"/>
    <xf numFmtId="0" fontId="4" fillId="7" borderId="2" applyNumberFormat="0" applyAlignment="0" applyProtection="0"/>
    <xf numFmtId="40" fontId="5" fillId="0" borderId="0" applyFill="0" applyBorder="0" applyAlignment="0" applyProtection="0"/>
    <xf numFmtId="0" fontId="6" fillId="12" borderId="0" applyNumberFormat="0" applyBorder="0" applyAlignment="0" applyProtection="0"/>
    <xf numFmtId="0" fontId="0" fillId="0" borderId="0">
      <alignment/>
      <protection/>
    </xf>
    <xf numFmtId="0" fontId="0" fillId="0" borderId="0">
      <alignment/>
      <protection/>
    </xf>
    <xf numFmtId="0" fontId="7" fillId="0" borderId="0" applyNumberFormat="0" applyFill="0" applyBorder="0" applyAlignment="0" applyProtection="0"/>
    <xf numFmtId="0" fontId="8" fillId="4" borderId="2" applyNumberFormat="0" applyAlignment="0" applyProtection="0"/>
    <xf numFmtId="0" fontId="3" fillId="1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6" borderId="0" applyNumberFormat="0" applyBorder="0" applyAlignment="0" applyProtection="0"/>
    <xf numFmtId="0" fontId="9" fillId="5" borderId="3" applyNumberFormat="0" applyAlignment="0" applyProtection="0"/>
    <xf numFmtId="0" fontId="4" fillId="5" borderId="2" applyNumberFormat="0" applyAlignment="0" applyProtection="0"/>
    <xf numFmtId="0" fontId="10" fillId="17" borderId="0" applyNumberFormat="0" applyBorder="0" applyAlignment="0" applyProtection="0"/>
    <xf numFmtId="0" fontId="11" fillId="0" borderId="0" applyNumberForma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9"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4" fontId="0" fillId="0" borderId="0">
      <alignment/>
      <protection/>
    </xf>
    <xf numFmtId="0" fontId="0" fillId="0" borderId="0">
      <alignment/>
      <protection/>
    </xf>
    <xf numFmtId="0" fontId="9" fillId="7" borderId="3" applyNumberFormat="0" applyAlignment="0" applyProtection="0"/>
    <xf numFmtId="9" fontId="0" fillId="0" borderId="0" applyFill="0" applyBorder="0" applyAlignment="0" applyProtection="0"/>
    <xf numFmtId="0" fontId="17" fillId="0" borderId="7" applyNumberFormat="0" applyFill="0" applyAlignment="0" applyProtection="0"/>
    <xf numFmtId="0" fontId="18" fillId="18" borderId="8"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9" fillId="0" borderId="9" applyNumberFormat="0" applyFill="0" applyAlignment="0" applyProtection="0"/>
    <xf numFmtId="0" fontId="8" fillId="4" borderId="2" applyNumberFormat="0" applyAlignment="0" applyProtection="0"/>
    <xf numFmtId="44" fontId="0" fillId="0" borderId="0" applyFill="0" applyBorder="0" applyAlignment="0" applyProtection="0"/>
    <xf numFmtId="42" fontId="0" fillId="0" borderId="0" applyFill="0" applyBorder="0" applyAlignment="0" applyProtection="0"/>
    <xf numFmtId="169" fontId="0" fillId="0" borderId="0">
      <alignment/>
      <protection/>
    </xf>
    <xf numFmtId="41" fontId="0" fillId="0" borderId="0" applyFill="0" applyBorder="0" applyAlignment="0" applyProtection="0"/>
  </cellStyleXfs>
  <cellXfs count="938">
    <xf numFmtId="0" fontId="0" fillId="0" borderId="0" xfId="0" applyAlignment="1">
      <alignment/>
    </xf>
    <xf numFmtId="0" fontId="21" fillId="0" borderId="0" xfId="75" applyNumberFormat="1" applyFont="1" applyFill="1" applyAlignment="1">
      <alignment horizontal="left" vertical="top"/>
      <protection/>
    </xf>
    <xf numFmtId="0" fontId="21" fillId="0" borderId="0" xfId="75" applyFont="1" applyFill="1" applyAlignment="1">
      <alignment horizontal="justify" wrapText="1"/>
      <protection/>
    </xf>
    <xf numFmtId="0" fontId="22" fillId="0" borderId="0" xfId="75" applyFont="1" applyFill="1" applyAlignment="1">
      <alignment horizontal="left" vertical="center"/>
      <protection/>
    </xf>
    <xf numFmtId="166" fontId="22" fillId="0" borderId="0" xfId="75" applyNumberFormat="1" applyFont="1" applyFill="1" applyAlignment="1">
      <alignment/>
      <protection/>
    </xf>
    <xf numFmtId="0" fontId="21" fillId="0" borderId="0" xfId="75" applyFont="1" applyBorder="1">
      <alignment/>
      <protection/>
    </xf>
    <xf numFmtId="0" fontId="23" fillId="0" borderId="0" xfId="75" applyFont="1" applyFill="1" applyBorder="1" applyAlignment="1">
      <alignment horizontal="left" vertical="center"/>
      <protection/>
    </xf>
    <xf numFmtId="0" fontId="24" fillId="0" borderId="0" xfId="75" applyFont="1" applyFill="1" applyBorder="1" applyAlignment="1">
      <alignment horizontal="justify" vertical="center" wrapText="1"/>
      <protection/>
    </xf>
    <xf numFmtId="0" fontId="25" fillId="0" borderId="0" xfId="75" applyNumberFormat="1" applyFont="1" applyFill="1" applyBorder="1" applyAlignment="1">
      <alignment horizontal="left" vertical="center"/>
      <protection/>
    </xf>
    <xf numFmtId="0" fontId="25" fillId="0" borderId="0" xfId="75" applyNumberFormat="1" applyFont="1" applyFill="1" applyBorder="1" applyAlignment="1">
      <alignment/>
      <protection/>
    </xf>
    <xf numFmtId="166" fontId="25" fillId="0" borderId="0" xfId="75" applyNumberFormat="1" applyFont="1" applyFill="1" applyBorder="1" applyAlignment="1">
      <alignment/>
      <protection/>
    </xf>
    <xf numFmtId="0" fontId="25" fillId="0" borderId="0" xfId="75" applyFont="1" applyBorder="1">
      <alignment/>
      <protection/>
    </xf>
    <xf numFmtId="0" fontId="26" fillId="0" borderId="0" xfId="75" applyFont="1" applyFill="1" applyBorder="1" applyAlignment="1">
      <alignment horizontal="left" vertical="top"/>
      <protection/>
    </xf>
    <xf numFmtId="0" fontId="25" fillId="0" borderId="0" xfId="75" applyNumberFormat="1" applyFont="1" applyFill="1" applyBorder="1" applyAlignment="1">
      <alignment horizontal="justify"/>
      <protection/>
    </xf>
    <xf numFmtId="0" fontId="27" fillId="0" borderId="0" xfId="75" applyNumberFormat="1" applyFont="1" applyFill="1" applyBorder="1" applyAlignment="1">
      <alignment horizontal="left" vertical="top"/>
      <protection/>
    </xf>
    <xf numFmtId="166" fontId="28" fillId="0" borderId="0" xfId="75" applyNumberFormat="1" applyFont="1" applyFill="1" applyBorder="1" applyAlignment="1">
      <alignment/>
      <protection/>
    </xf>
    <xf numFmtId="0" fontId="29" fillId="0" borderId="0" xfId="75" applyFont="1" applyBorder="1">
      <alignment/>
      <protection/>
    </xf>
    <xf numFmtId="0" fontId="27" fillId="0" borderId="0" xfId="75" applyFont="1" applyFill="1" applyBorder="1" applyAlignment="1">
      <alignment horizontal="justify" vertical="top" wrapText="1"/>
      <protection/>
    </xf>
    <xf numFmtId="0" fontId="30" fillId="0" borderId="0" xfId="75" applyFont="1" applyFill="1" applyBorder="1" applyAlignment="1">
      <alignment horizontal="left" vertical="center"/>
      <protection/>
    </xf>
    <xf numFmtId="166" fontId="30" fillId="0" borderId="0" xfId="75" applyNumberFormat="1" applyFont="1" applyFill="1" applyBorder="1" applyAlignment="1">
      <alignment/>
      <protection/>
    </xf>
    <xf numFmtId="0" fontId="21" fillId="0" borderId="0" xfId="75" applyFont="1" applyBorder="1" applyAlignment="1">
      <alignment vertical="center"/>
      <protection/>
    </xf>
    <xf numFmtId="0" fontId="27" fillId="0" borderId="0" xfId="75" applyFont="1" applyFill="1" applyBorder="1" applyAlignment="1">
      <alignment horizontal="left" vertical="center"/>
      <protection/>
    </xf>
    <xf numFmtId="4" fontId="27" fillId="0" borderId="0" xfId="75" applyNumberFormat="1" applyFont="1" applyFill="1" applyBorder="1" applyAlignment="1">
      <alignment/>
      <protection/>
    </xf>
    <xf numFmtId="0" fontId="31" fillId="0" borderId="0" xfId="75" applyFont="1" applyFill="1" applyBorder="1" applyAlignment="1">
      <alignment horizontal="justify" vertical="top" wrapText="1"/>
      <protection/>
    </xf>
    <xf numFmtId="4" fontId="27" fillId="0" borderId="0" xfId="75" applyNumberFormat="1" applyFont="1" applyFill="1" applyBorder="1" applyAlignment="1">
      <alignment vertical="center"/>
      <protection/>
    </xf>
    <xf numFmtId="4" fontId="32" fillId="0" borderId="0" xfId="75" applyNumberFormat="1" applyFont="1" applyFill="1" applyBorder="1" applyAlignment="1">
      <alignment horizontal="justify" vertical="top" wrapText="1"/>
      <protection/>
    </xf>
    <xf numFmtId="2" fontId="27" fillId="0" borderId="0" xfId="75" applyNumberFormat="1" applyFont="1" applyFill="1" applyBorder="1" applyAlignment="1">
      <alignment/>
      <protection/>
    </xf>
    <xf numFmtId="0" fontId="27" fillId="0" borderId="0" xfId="75" applyFont="1" applyBorder="1" applyAlignment="1">
      <alignment horizontal="justify" vertical="top" wrapText="1"/>
      <protection/>
    </xf>
    <xf numFmtId="0" fontId="16" fillId="0" borderId="0" xfId="75" applyFont="1" applyBorder="1" applyAlignment="1">
      <alignment horizontal="left" vertical="center"/>
      <protection/>
    </xf>
    <xf numFmtId="167" fontId="27" fillId="0" borderId="0" xfId="75" applyNumberFormat="1" applyFont="1" applyFill="1" applyBorder="1" applyAlignment="1">
      <alignment horizontal="left" vertical="top"/>
      <protection/>
    </xf>
    <xf numFmtId="0" fontId="16" fillId="0" borderId="0" xfId="0" applyFont="1" applyAlignment="1">
      <alignment horizontal="justify" vertical="top" wrapText="1"/>
    </xf>
    <xf numFmtId="0" fontId="34" fillId="7" borderId="0" xfId="75" applyFont="1" applyFill="1" applyBorder="1" applyAlignment="1">
      <alignment horizontal="justify" vertical="center" wrapText="1"/>
      <protection/>
    </xf>
    <xf numFmtId="0" fontId="30" fillId="0" borderId="10" xfId="75" applyFont="1" applyFill="1" applyBorder="1" applyAlignment="1">
      <alignment horizontal="left" vertical="center"/>
      <protection/>
    </xf>
    <xf numFmtId="166" fontId="30" fillId="0" borderId="10" xfId="75" applyNumberFormat="1" applyFont="1" applyFill="1" applyBorder="1" applyAlignment="1">
      <alignment/>
      <protection/>
    </xf>
    <xf numFmtId="4" fontId="30" fillId="0" borderId="10" xfId="75" applyNumberFormat="1" applyFont="1" applyFill="1" applyBorder="1" applyAlignment="1">
      <alignment/>
      <protection/>
    </xf>
    <xf numFmtId="4" fontId="35" fillId="0" borderId="10" xfId="75" applyNumberFormat="1" applyFont="1" applyFill="1" applyBorder="1" applyAlignment="1">
      <alignment/>
      <protection/>
    </xf>
    <xf numFmtId="0" fontId="34" fillId="0" borderId="0" xfId="75" applyFont="1" applyFill="1" applyBorder="1" applyAlignment="1">
      <alignment horizontal="justify" vertical="center" wrapText="1"/>
      <protection/>
    </xf>
    <xf numFmtId="4" fontId="30" fillId="0" borderId="0" xfId="75" applyNumberFormat="1" applyFont="1" applyFill="1" applyBorder="1" applyAlignment="1">
      <alignment/>
      <protection/>
    </xf>
    <xf numFmtId="4" fontId="35" fillId="0" borderId="0" xfId="75" applyNumberFormat="1" applyFont="1" applyFill="1" applyBorder="1" applyAlignment="1">
      <alignment/>
      <protection/>
    </xf>
    <xf numFmtId="0" fontId="28" fillId="7" borderId="0" xfId="75" applyFont="1" applyFill="1" applyBorder="1" applyAlignment="1">
      <alignment horizontal="justify" vertical="top" wrapText="1"/>
      <protection/>
    </xf>
    <xf numFmtId="2" fontId="30" fillId="0" borderId="10" xfId="75" applyNumberFormat="1" applyFont="1" applyFill="1" applyBorder="1" applyAlignment="1">
      <alignment/>
      <protection/>
    </xf>
    <xf numFmtId="0" fontId="27" fillId="0" borderId="0" xfId="75" applyFont="1" applyFill="1" applyBorder="1" applyAlignment="1">
      <alignment horizontal="justify" vertical="center" wrapText="1"/>
      <protection/>
    </xf>
    <xf numFmtId="2" fontId="30" fillId="0" borderId="0" xfId="75" applyNumberFormat="1" applyFont="1" applyFill="1" applyBorder="1" applyAlignment="1">
      <alignment/>
      <protection/>
    </xf>
    <xf numFmtId="0" fontId="27" fillId="0" borderId="0" xfId="41" applyFont="1" applyFill="1" applyAlignment="1">
      <alignment horizontal="justify" wrapText="1"/>
      <protection/>
    </xf>
    <xf numFmtId="0" fontId="28" fillId="7" borderId="11" xfId="75" applyFont="1" applyFill="1" applyBorder="1" applyAlignment="1">
      <alignment horizontal="justify" vertical="top" wrapText="1"/>
      <protection/>
    </xf>
    <xf numFmtId="0" fontId="31" fillId="0" borderId="0" xfId="75" applyFont="1" applyFill="1" applyBorder="1" applyAlignment="1">
      <alignment horizontal="justify" vertical="center" wrapText="1"/>
      <protection/>
    </xf>
    <xf numFmtId="2" fontId="27" fillId="5" borderId="0" xfId="75" applyNumberFormat="1" applyFont="1" applyFill="1" applyBorder="1" applyAlignment="1">
      <alignment/>
      <protection/>
    </xf>
    <xf numFmtId="0" fontId="30" fillId="0" borderId="11" xfId="0" applyFont="1" applyBorder="1" applyAlignment="1">
      <alignment horizontal="justify" vertical="top" wrapText="1"/>
    </xf>
    <xf numFmtId="0" fontId="30" fillId="0" borderId="0" xfId="41" applyFont="1" applyBorder="1" applyAlignment="1">
      <alignment horizontal="justify" vertical="top" wrapText="1"/>
      <protection/>
    </xf>
    <xf numFmtId="0" fontId="27" fillId="0" borderId="0" xfId="41" applyFont="1" applyFill="1" applyAlignment="1">
      <alignment horizontal="left" vertical="top" wrapText="1"/>
      <protection/>
    </xf>
    <xf numFmtId="0" fontId="27" fillId="0" borderId="0" xfId="41" applyFont="1" applyFill="1" applyBorder="1" applyAlignment="1">
      <alignment horizontal="left" vertical="center"/>
      <protection/>
    </xf>
    <xf numFmtId="166" fontId="27" fillId="0" borderId="0" xfId="75" applyNumberFormat="1" applyFont="1" applyFill="1" applyBorder="1" applyAlignment="1">
      <alignment/>
      <protection/>
    </xf>
    <xf numFmtId="0" fontId="41" fillId="0" borderId="0" xfId="41" applyFont="1" applyFill="1" applyAlignment="1">
      <alignment horizontal="left" vertical="top"/>
      <protection/>
    </xf>
    <xf numFmtId="0" fontId="42" fillId="0" borderId="0" xfId="41" applyFont="1" applyAlignment="1">
      <alignment horizontal="justify" vertical="top" wrapText="1"/>
      <protection/>
    </xf>
    <xf numFmtId="0" fontId="27" fillId="0" borderId="0" xfId="41" applyFont="1" applyFill="1" applyAlignment="1">
      <alignment horizontal="left" vertical="top"/>
      <protection/>
    </xf>
    <xf numFmtId="2" fontId="27" fillId="0" borderId="0" xfId="41" applyNumberFormat="1" applyFont="1" applyFill="1" applyAlignment="1">
      <alignment/>
      <protection/>
    </xf>
    <xf numFmtId="0" fontId="30" fillId="0" borderId="0" xfId="41" applyFont="1" applyAlignment="1">
      <alignment horizontal="justify" vertical="top" wrapText="1"/>
      <protection/>
    </xf>
    <xf numFmtId="0" fontId="30" fillId="0" borderId="0" xfId="41" applyFont="1" applyFill="1" applyAlignment="1">
      <alignment horizontal="left" vertical="top"/>
      <protection/>
    </xf>
    <xf numFmtId="0" fontId="30" fillId="0" borderId="10" xfId="41" applyFont="1" applyFill="1" applyBorder="1" applyAlignment="1">
      <alignment horizontal="left" vertical="center" wrapText="1"/>
      <protection/>
    </xf>
    <xf numFmtId="0" fontId="30" fillId="0" borderId="10" xfId="41" applyFont="1" applyFill="1" applyBorder="1" applyAlignment="1">
      <alignment/>
      <protection/>
    </xf>
    <xf numFmtId="0" fontId="30" fillId="0" borderId="0" xfId="41" applyFont="1" applyFill="1" applyAlignment="1">
      <alignment horizontal="justify"/>
      <protection/>
    </xf>
    <xf numFmtId="0" fontId="30" fillId="0" borderId="0" xfId="41" applyFont="1" applyFill="1" applyAlignment="1">
      <alignment horizontal="left" vertical="center"/>
      <protection/>
    </xf>
    <xf numFmtId="0" fontId="30" fillId="0" borderId="0" xfId="41" applyFont="1" applyFill="1" applyAlignment="1">
      <alignment/>
      <protection/>
    </xf>
    <xf numFmtId="0" fontId="41" fillId="0" borderId="0" xfId="41" applyFont="1" applyFill="1" applyBorder="1" applyAlignment="1">
      <alignment horizontal="left" vertical="center"/>
      <protection/>
    </xf>
    <xf numFmtId="0" fontId="41" fillId="0" borderId="0" xfId="41" applyFont="1" applyFill="1" applyAlignment="1">
      <alignment horizontal="left" vertical="top" wrapText="1"/>
      <protection/>
    </xf>
    <xf numFmtId="0" fontId="43" fillId="0" borderId="0" xfId="41" applyFont="1" applyFill="1" applyAlignment="1">
      <alignment horizontal="justify" vertical="top" wrapText="1"/>
      <protection/>
    </xf>
    <xf numFmtId="0" fontId="27" fillId="0" borderId="0" xfId="41" applyFont="1" applyFill="1" applyAlignment="1">
      <alignment/>
      <protection/>
    </xf>
    <xf numFmtId="4" fontId="27" fillId="0" borderId="0" xfId="41" applyNumberFormat="1" applyFont="1" applyFill="1" applyAlignment="1">
      <alignment/>
      <protection/>
    </xf>
    <xf numFmtId="0" fontId="41" fillId="0" borderId="10" xfId="41" applyFont="1" applyFill="1" applyBorder="1" applyAlignment="1">
      <alignment horizontal="left" vertical="center"/>
      <protection/>
    </xf>
    <xf numFmtId="4" fontId="28" fillId="0" borderId="10" xfId="75" applyNumberFormat="1" applyFont="1" applyFill="1" applyBorder="1" applyAlignment="1">
      <alignment/>
      <protection/>
    </xf>
    <xf numFmtId="4" fontId="28" fillId="0" borderId="0" xfId="75" applyNumberFormat="1" applyFont="1" applyFill="1" applyBorder="1" applyAlignment="1">
      <alignment/>
      <protection/>
    </xf>
    <xf numFmtId="0" fontId="47" fillId="0" borderId="0" xfId="41" applyFont="1" applyFill="1" applyBorder="1" applyAlignment="1">
      <alignment horizontal="justify" wrapText="1"/>
      <protection/>
    </xf>
    <xf numFmtId="0" fontId="35" fillId="0" borderId="0" xfId="41" applyFont="1" applyFill="1" applyBorder="1" applyAlignment="1">
      <alignment horizontal="justify" wrapText="1"/>
      <protection/>
    </xf>
    <xf numFmtId="0" fontId="35" fillId="0" borderId="0" xfId="41" applyFont="1" applyFill="1" applyAlignment="1">
      <alignment horizontal="justify" wrapText="1"/>
      <protection/>
    </xf>
    <xf numFmtId="0" fontId="47" fillId="0" borderId="0" xfId="41" applyFont="1" applyFill="1" applyAlignment="1">
      <alignment horizontal="justify" wrapText="1"/>
      <protection/>
    </xf>
    <xf numFmtId="0" fontId="35" fillId="0" borderId="10" xfId="41" applyFont="1" applyFill="1" applyBorder="1" applyAlignment="1">
      <alignment horizontal="justify" wrapText="1"/>
      <protection/>
    </xf>
    <xf numFmtId="0" fontId="30" fillId="0" borderId="0" xfId="41" applyFont="1" applyFill="1" applyBorder="1" applyAlignment="1">
      <alignment/>
      <protection/>
    </xf>
    <xf numFmtId="0" fontId="26" fillId="0" borderId="0" xfId="75" applyFont="1" applyFill="1" applyBorder="1" applyAlignment="1">
      <alignment horizontal="left" vertical="center"/>
      <protection/>
    </xf>
    <xf numFmtId="0" fontId="30" fillId="0" borderId="0" xfId="41" applyFont="1" applyFill="1" applyAlignment="1">
      <alignment horizontal="left" vertical="center" wrapText="1"/>
      <protection/>
    </xf>
    <xf numFmtId="0" fontId="24" fillId="0" borderId="0" xfId="75" applyFont="1" applyFill="1" applyBorder="1" applyAlignment="1">
      <alignment horizontal="justify" wrapText="1"/>
      <protection/>
    </xf>
    <xf numFmtId="0" fontId="27" fillId="0" borderId="0" xfId="41" applyFont="1" applyFill="1" applyBorder="1" applyAlignment="1">
      <alignment horizontal="justify" vertical="center" wrapText="1"/>
      <protection/>
    </xf>
    <xf numFmtId="0" fontId="0" fillId="0" borderId="0" xfId="0" applyAlignment="1">
      <alignment horizontal="justify"/>
    </xf>
    <xf numFmtId="0" fontId="0" fillId="0" borderId="0" xfId="0" applyAlignment="1">
      <alignment horizontal="left"/>
    </xf>
    <xf numFmtId="0" fontId="0" fillId="0" borderId="0" xfId="0" applyAlignment="1">
      <alignment/>
    </xf>
    <xf numFmtId="0" fontId="31" fillId="0" borderId="0" xfId="41" applyFont="1" applyFill="1" applyAlignment="1">
      <alignment horizontal="justify" vertical="top" wrapText="1"/>
      <protection/>
    </xf>
    <xf numFmtId="166" fontId="27" fillId="0" borderId="10" xfId="75" applyNumberFormat="1" applyFont="1" applyFill="1" applyBorder="1" applyAlignment="1">
      <alignment/>
      <protection/>
    </xf>
    <xf numFmtId="0" fontId="27" fillId="0" borderId="0" xfId="75" applyNumberFormat="1" applyFont="1" applyFill="1" applyBorder="1" applyAlignment="1">
      <alignment horizontal="left" vertical="center"/>
      <protection/>
    </xf>
    <xf numFmtId="168" fontId="27" fillId="0" borderId="0" xfId="75" applyNumberFormat="1" applyFont="1" applyFill="1" applyBorder="1" applyAlignment="1">
      <alignment horizontal="left" vertical="top"/>
      <protection/>
    </xf>
    <xf numFmtId="0" fontId="0" fillId="0" borderId="0" xfId="0" applyNumberFormat="1" applyAlignment="1">
      <alignment/>
    </xf>
    <xf numFmtId="0" fontId="27" fillId="0" borderId="10" xfId="75" applyNumberFormat="1" applyFont="1" applyFill="1" applyBorder="1" applyAlignment="1">
      <alignment horizontal="left" vertical="center"/>
      <protection/>
    </xf>
    <xf numFmtId="0" fontId="47" fillId="0" borderId="0" xfId="41" applyFont="1" applyFill="1" applyAlignment="1">
      <alignment horizontal="left" vertical="top"/>
      <protection/>
    </xf>
    <xf numFmtId="4" fontId="30" fillId="0" borderId="0" xfId="75" applyNumberFormat="1" applyFont="1" applyFill="1" applyBorder="1" applyAlignment="1">
      <alignment vertical="center"/>
      <protection/>
    </xf>
    <xf numFmtId="2" fontId="31" fillId="0" borderId="0" xfId="75" applyNumberFormat="1" applyFont="1" applyFill="1" applyBorder="1" applyAlignment="1">
      <alignment/>
      <protection/>
    </xf>
    <xf numFmtId="166" fontId="31" fillId="0" borderId="0" xfId="75" applyNumberFormat="1" applyFont="1" applyFill="1" applyBorder="1" applyAlignment="1">
      <alignment/>
      <protection/>
    </xf>
    <xf numFmtId="4" fontId="31" fillId="0" borderId="0" xfId="75" applyNumberFormat="1" applyFont="1" applyFill="1" applyBorder="1" applyAlignment="1">
      <alignment/>
      <protection/>
    </xf>
    <xf numFmtId="0" fontId="27" fillId="0" borderId="0" xfId="75" applyFont="1" applyFill="1" applyBorder="1" applyAlignment="1">
      <alignment horizontal="left" vertical="top"/>
      <protection/>
    </xf>
    <xf numFmtId="0" fontId="27" fillId="0" borderId="0" xfId="75" applyFont="1" applyFill="1" applyBorder="1" applyAlignment="1">
      <alignment horizontal="justify" wrapText="1"/>
      <protection/>
    </xf>
    <xf numFmtId="0" fontId="27" fillId="0" borderId="0" xfId="75" applyFont="1" applyFill="1" applyBorder="1" applyAlignment="1">
      <alignment horizontal="justify" vertical="center"/>
      <protection/>
    </xf>
    <xf numFmtId="0" fontId="48" fillId="0" borderId="0" xfId="75" applyFont="1" applyFill="1" applyBorder="1" applyAlignment="1">
      <alignment vertical="top" wrapText="1"/>
      <protection/>
    </xf>
    <xf numFmtId="0" fontId="28" fillId="7" borderId="0" xfId="75" applyFont="1" applyFill="1" applyBorder="1" applyAlignment="1">
      <alignment horizontal="justify" vertical="center" wrapText="1"/>
      <protection/>
    </xf>
    <xf numFmtId="0" fontId="28" fillId="0" borderId="0" xfId="75" applyFont="1" applyFill="1" applyBorder="1" applyAlignment="1">
      <alignment horizontal="justify" vertical="top" wrapText="1"/>
      <protection/>
    </xf>
    <xf numFmtId="4" fontId="21" fillId="0" borderId="0" xfId="75" applyNumberFormat="1" applyFont="1" applyBorder="1" applyAlignment="1">
      <alignment vertical="center"/>
      <protection/>
    </xf>
    <xf numFmtId="0" fontId="30" fillId="0" borderId="0" xfId="75" applyFont="1" applyFill="1" applyBorder="1" applyAlignment="1">
      <alignment horizontal="left" vertical="center" wrapText="1"/>
      <protection/>
    </xf>
    <xf numFmtId="0" fontId="28" fillId="7" borderId="11" xfId="75" applyFont="1" applyFill="1" applyBorder="1" applyAlignment="1">
      <alignment horizontal="justify" vertical="center" wrapText="1"/>
      <protection/>
    </xf>
    <xf numFmtId="2" fontId="27" fillId="0" borderId="0" xfId="75" applyNumberFormat="1" applyFont="1" applyFill="1" applyBorder="1" applyAlignment="1">
      <alignment vertical="center"/>
      <protection/>
    </xf>
    <xf numFmtId="0" fontId="16" fillId="0" borderId="0" xfId="41" applyFont="1" applyAlignment="1">
      <alignment vertical="top" wrapText="1"/>
      <protection/>
    </xf>
    <xf numFmtId="4" fontId="57" fillId="0" borderId="0" xfId="75" applyNumberFormat="1" applyFont="1" applyFill="1" applyBorder="1" applyAlignment="1">
      <alignment/>
      <protection/>
    </xf>
    <xf numFmtId="0" fontId="21" fillId="0" borderId="0" xfId="75" applyNumberFormat="1" applyFont="1" applyFill="1" applyBorder="1" applyAlignment="1">
      <alignment horizontal="left" vertical="top"/>
      <protection/>
    </xf>
    <xf numFmtId="0" fontId="21" fillId="0" borderId="0" xfId="75" applyFont="1" applyFill="1" applyBorder="1" applyAlignment="1">
      <alignment horizontal="justify" vertical="top" wrapText="1"/>
      <protection/>
    </xf>
    <xf numFmtId="0" fontId="29" fillId="0" borderId="0" xfId="75" applyFont="1" applyFill="1" applyBorder="1" applyAlignment="1">
      <alignment horizontal="justify" wrapText="1"/>
      <protection/>
    </xf>
    <xf numFmtId="0" fontId="29" fillId="0" borderId="0" xfId="75" applyFont="1" applyFill="1" applyBorder="1" applyAlignment="1">
      <alignment horizontal="left" vertical="center" wrapText="1"/>
      <protection/>
    </xf>
    <xf numFmtId="0" fontId="47" fillId="0" borderId="12" xfId="41" applyFont="1" applyFill="1" applyBorder="1" applyAlignment="1">
      <alignment horizontal="justify" wrapText="1"/>
      <protection/>
    </xf>
    <xf numFmtId="166" fontId="22" fillId="0" borderId="13" xfId="75" applyNumberFormat="1" applyFont="1" applyFill="1" applyBorder="1" applyAlignment="1">
      <alignment/>
      <protection/>
    </xf>
    <xf numFmtId="0" fontId="22" fillId="0" borderId="0" xfId="0" applyFont="1" applyFill="1" applyAlignment="1">
      <alignment horizontal="justify" wrapText="1"/>
    </xf>
    <xf numFmtId="166" fontId="30" fillId="0" borderId="0" xfId="75" applyNumberFormat="1" applyFont="1" applyFill="1" applyAlignment="1">
      <alignment/>
      <protection/>
    </xf>
    <xf numFmtId="4" fontId="22" fillId="0" borderId="0" xfId="75" applyNumberFormat="1" applyFont="1" applyFill="1" applyAlignment="1">
      <alignment/>
      <protection/>
    </xf>
    <xf numFmtId="0" fontId="46" fillId="0" borderId="0" xfId="0" applyFont="1" applyAlignment="1">
      <alignment/>
    </xf>
    <xf numFmtId="0" fontId="28" fillId="0" borderId="0" xfId="75" applyNumberFormat="1" applyFont="1" applyFill="1" applyBorder="1" applyAlignment="1">
      <alignment/>
      <protection/>
    </xf>
    <xf numFmtId="4" fontId="25" fillId="0" borderId="0" xfId="75" applyNumberFormat="1" applyFont="1" applyFill="1" applyBorder="1" applyAlignment="1">
      <alignment/>
      <protection/>
    </xf>
    <xf numFmtId="0" fontId="24" fillId="0" borderId="0" xfId="0" applyFont="1" applyFill="1" applyBorder="1" applyAlignment="1">
      <alignment horizontal="justify" vertical="center" wrapText="1"/>
    </xf>
    <xf numFmtId="0" fontId="30" fillId="0" borderId="0" xfId="0" applyFont="1" applyFill="1" applyBorder="1" applyAlignment="1">
      <alignment horizontal="justify" vertical="top" wrapText="1"/>
    </xf>
    <xf numFmtId="4" fontId="0" fillId="0" borderId="0" xfId="0" applyNumberFormat="1" applyFont="1" applyFill="1" applyBorder="1" applyAlignment="1">
      <alignment horizontal="justify" vertical="top" wrapText="1"/>
    </xf>
    <xf numFmtId="0" fontId="30" fillId="0" borderId="0" xfId="0" applyFont="1" applyBorder="1" applyAlignment="1">
      <alignment horizontal="justify" vertical="top" wrapText="1"/>
    </xf>
    <xf numFmtId="0" fontId="60" fillId="7" borderId="0" xfId="0" applyFont="1" applyFill="1" applyBorder="1" applyAlignment="1">
      <alignment horizontal="justify" vertical="center" wrapText="1"/>
    </xf>
    <xf numFmtId="0" fontId="60" fillId="0" borderId="0" xfId="0" applyFont="1" applyFill="1" applyBorder="1" applyAlignment="1">
      <alignment horizontal="justify" vertical="center" wrapText="1"/>
    </xf>
    <xf numFmtId="0" fontId="35" fillId="7" borderId="0" xfId="0" applyFont="1" applyFill="1" applyBorder="1" applyAlignment="1">
      <alignment horizontal="justify" vertical="top" wrapText="1"/>
    </xf>
    <xf numFmtId="0" fontId="61" fillId="0" borderId="0" xfId="41" applyFont="1" applyAlignment="1">
      <alignment horizontal="left" wrapText="1"/>
      <protection/>
    </xf>
    <xf numFmtId="0" fontId="61" fillId="0" borderId="0" xfId="41" applyFont="1" applyAlignment="1">
      <alignment wrapText="1"/>
      <protection/>
    </xf>
    <xf numFmtId="2" fontId="41" fillId="0" borderId="0" xfId="41" applyNumberFormat="1" applyFont="1" applyAlignment="1">
      <alignment wrapText="1"/>
      <protection/>
    </xf>
    <xf numFmtId="0" fontId="27" fillId="0" borderId="0" xfId="75" applyFont="1" applyFill="1" applyBorder="1" applyAlignment="1">
      <alignment horizontal="left" vertical="top" wrapText="1"/>
      <protection/>
    </xf>
    <xf numFmtId="4" fontId="27" fillId="0" borderId="0" xfId="75" applyNumberFormat="1" applyFont="1" applyFill="1" applyBorder="1" applyAlignment="1">
      <alignment vertical="top"/>
      <protection/>
    </xf>
    <xf numFmtId="4" fontId="30" fillId="0" borderId="0" xfId="75" applyNumberFormat="1" applyFont="1" applyFill="1" applyBorder="1" applyAlignment="1">
      <alignment/>
      <protection/>
    </xf>
    <xf numFmtId="4" fontId="35" fillId="0" borderId="14" xfId="75" applyNumberFormat="1" applyFont="1" applyFill="1" applyBorder="1" applyAlignment="1">
      <alignment/>
      <protection/>
    </xf>
    <xf numFmtId="0" fontId="30" fillId="0" borderId="0" xfId="0" applyFont="1" applyFill="1" applyAlignment="1">
      <alignment horizontal="justify" wrapText="1"/>
    </xf>
    <xf numFmtId="0" fontId="35" fillId="7" borderId="11" xfId="0" applyFont="1" applyFill="1" applyBorder="1" applyAlignment="1">
      <alignment horizontal="justify" vertical="top" wrapText="1"/>
    </xf>
    <xf numFmtId="0" fontId="30" fillId="0" borderId="0" xfId="0" applyFont="1" applyFill="1" applyBorder="1" applyAlignment="1">
      <alignment horizontal="justify" vertical="center" wrapText="1"/>
    </xf>
    <xf numFmtId="0" fontId="30" fillId="0" borderId="0" xfId="41" applyFont="1" applyAlignment="1">
      <alignment vertical="top" wrapText="1"/>
      <protection/>
    </xf>
    <xf numFmtId="0" fontId="30" fillId="0" borderId="0" xfId="41" applyFont="1" applyFill="1" applyBorder="1" applyAlignment="1">
      <alignment horizontal="left" vertical="top"/>
      <protection/>
    </xf>
    <xf numFmtId="2" fontId="30" fillId="0" borderId="0" xfId="41" applyNumberFormat="1" applyFont="1" applyBorder="1" applyAlignment="1">
      <alignment horizontal="left"/>
      <protection/>
    </xf>
    <xf numFmtId="2" fontId="30" fillId="0" borderId="0" xfId="41" applyNumberFormat="1" applyFont="1" applyBorder="1" applyAlignment="1">
      <alignment/>
      <protection/>
    </xf>
    <xf numFmtId="4" fontId="30" fillId="0" borderId="0" xfId="41" applyNumberFormat="1" applyFont="1" applyBorder="1" applyAlignment="1">
      <alignment/>
      <protection/>
    </xf>
    <xf numFmtId="0" fontId="27" fillId="0" borderId="0" xfId="75" applyFont="1" applyFill="1" applyBorder="1" applyAlignment="1">
      <alignment vertical="top"/>
      <protection/>
    </xf>
    <xf numFmtId="2" fontId="27" fillId="0" borderId="0" xfId="75" applyNumberFormat="1" applyFont="1" applyFill="1" applyBorder="1" applyAlignment="1">
      <alignment vertical="top"/>
      <protection/>
    </xf>
    <xf numFmtId="0" fontId="30" fillId="0" borderId="0" xfId="0" applyFont="1" applyFill="1" applyAlignment="1">
      <alignment horizontal="justify" vertical="top" wrapText="1"/>
    </xf>
    <xf numFmtId="0" fontId="30" fillId="0" borderId="0" xfId="0" applyFont="1" applyAlignment="1">
      <alignment horizontal="justify" vertical="top" wrapText="1"/>
    </xf>
    <xf numFmtId="0" fontId="27" fillId="0" borderId="0" xfId="42" applyFont="1" applyFill="1" applyAlignment="1">
      <alignment horizontal="left" vertical="top" wrapText="1"/>
      <protection/>
    </xf>
    <xf numFmtId="0" fontId="27" fillId="0" borderId="0" xfId="42" applyFont="1" applyFill="1" applyBorder="1" applyAlignment="1">
      <alignment horizontal="left" vertical="center"/>
      <protection/>
    </xf>
    <xf numFmtId="0" fontId="41" fillId="0" borderId="0" xfId="42" applyFont="1" applyFill="1" applyAlignment="1">
      <alignment horizontal="left" vertical="top"/>
      <protection/>
    </xf>
    <xf numFmtId="0" fontId="27" fillId="0" borderId="0" xfId="41" applyFont="1" applyFill="1" applyBorder="1" applyAlignment="1">
      <alignment horizontal="left" vertical="top"/>
      <protection/>
    </xf>
    <xf numFmtId="4" fontId="27" fillId="0" borderId="0" xfId="41" applyNumberFormat="1" applyFont="1" applyFill="1" applyAlignment="1">
      <alignment vertical="top"/>
      <protection/>
    </xf>
    <xf numFmtId="0" fontId="27" fillId="0" borderId="0" xfId="42" applyFont="1" applyFill="1" applyAlignment="1">
      <alignment horizontal="left" vertical="top"/>
      <protection/>
    </xf>
    <xf numFmtId="0" fontId="42" fillId="0" borderId="0" xfId="0" applyFont="1" applyFill="1" applyAlignment="1">
      <alignment horizontal="justify" vertical="top" wrapText="1"/>
    </xf>
    <xf numFmtId="0" fontId="57" fillId="0" borderId="0" xfId="75" applyFont="1" applyFill="1" applyBorder="1" applyAlignment="1">
      <alignment horizontal="left"/>
      <protection/>
    </xf>
    <xf numFmtId="0" fontId="30" fillId="0" borderId="0" xfId="0" applyFont="1" applyFill="1" applyBorder="1" applyAlignment="1">
      <alignment horizontal="justify" wrapText="1"/>
    </xf>
    <xf numFmtId="0" fontId="27" fillId="0" borderId="0" xfId="75" applyNumberFormat="1" applyFont="1" applyFill="1" applyBorder="1" applyAlignment="1">
      <alignment vertical="top"/>
      <protection/>
    </xf>
    <xf numFmtId="0" fontId="35" fillId="0" borderId="0" xfId="0" applyFont="1" applyFill="1" applyBorder="1" applyAlignment="1">
      <alignment horizontal="justify" wrapText="1"/>
    </xf>
    <xf numFmtId="0" fontId="35" fillId="0" borderId="0" xfId="0" applyFont="1" applyFill="1" applyAlignment="1">
      <alignment horizontal="justify" wrapText="1"/>
    </xf>
    <xf numFmtId="0" fontId="35" fillId="0" borderId="0" xfId="41" applyFont="1" applyFill="1" applyAlignment="1">
      <alignment horizontal="left" wrapText="1"/>
      <protection/>
    </xf>
    <xf numFmtId="0" fontId="35" fillId="0" borderId="10" xfId="0" applyFont="1" applyFill="1" applyBorder="1" applyAlignment="1">
      <alignment horizontal="justify" wrapText="1"/>
    </xf>
    <xf numFmtId="0" fontId="24" fillId="0" borderId="0" xfId="0" applyFont="1" applyFill="1" applyBorder="1" applyAlignment="1">
      <alignment horizontal="justify" wrapText="1"/>
    </xf>
    <xf numFmtId="0" fontId="35" fillId="0" borderId="0" xfId="0" applyFont="1" applyFill="1" applyBorder="1" applyAlignment="1">
      <alignment horizontal="justify" vertical="top" wrapText="1"/>
    </xf>
    <xf numFmtId="0" fontId="65" fillId="0" borderId="0" xfId="0" applyFont="1" applyAlignment="1">
      <alignment horizontal="justify"/>
    </xf>
    <xf numFmtId="0" fontId="30" fillId="0" borderId="0" xfId="0" applyNumberFormat="1" applyFont="1" applyFill="1" applyBorder="1" applyAlignment="1">
      <alignment horizontal="justify" vertical="top" wrapText="1"/>
    </xf>
    <xf numFmtId="0" fontId="30" fillId="0" borderId="0" xfId="0" applyFont="1" applyFill="1" applyBorder="1" applyAlignment="1">
      <alignment horizontal="justify" vertical="center"/>
    </xf>
    <xf numFmtId="4" fontId="27" fillId="0" borderId="0" xfId="0" applyNumberFormat="1" applyFont="1" applyAlignment="1">
      <alignment vertical="center"/>
    </xf>
    <xf numFmtId="4" fontId="57" fillId="0" borderId="0" xfId="0" applyNumberFormat="1" applyFont="1" applyAlignment="1">
      <alignment vertical="center"/>
    </xf>
    <xf numFmtId="0" fontId="16" fillId="0" borderId="0" xfId="0" applyFont="1" applyFill="1" applyBorder="1" applyAlignment="1">
      <alignment horizontal="justify" vertical="top" wrapText="1"/>
    </xf>
    <xf numFmtId="0" fontId="30" fillId="0" borderId="0" xfId="75" applyFont="1" applyFill="1" applyBorder="1" applyAlignment="1">
      <alignment horizontal="left" vertical="center"/>
      <protection/>
    </xf>
    <xf numFmtId="4" fontId="30" fillId="0" borderId="0" xfId="0" applyNumberFormat="1" applyFont="1" applyAlignment="1">
      <alignment vertical="center"/>
    </xf>
    <xf numFmtId="0" fontId="30" fillId="0" borderId="0" xfId="75" applyNumberFormat="1" applyFont="1" applyFill="1" applyBorder="1" applyAlignment="1">
      <alignment horizontal="left" vertical="top"/>
      <protection/>
    </xf>
    <xf numFmtId="166" fontId="30" fillId="0" borderId="0" xfId="75" applyNumberFormat="1" applyFont="1" applyFill="1" applyBorder="1" applyAlignment="1">
      <alignment/>
      <protection/>
    </xf>
    <xf numFmtId="0" fontId="35" fillId="7" borderId="0" xfId="0" applyFont="1" applyFill="1" applyBorder="1" applyAlignment="1">
      <alignment horizontal="justify" vertical="center" wrapText="1"/>
    </xf>
    <xf numFmtId="0" fontId="35" fillId="7" borderId="11" xfId="0" applyFont="1" applyFill="1" applyBorder="1" applyAlignment="1">
      <alignment horizontal="justify" vertical="center" wrapText="1"/>
    </xf>
    <xf numFmtId="2" fontId="30" fillId="0" borderId="0" xfId="0" applyNumberFormat="1" applyFont="1" applyAlignment="1">
      <alignment horizontal="justify"/>
    </xf>
    <xf numFmtId="2" fontId="30" fillId="0" borderId="0" xfId="0" applyNumberFormat="1" applyFont="1" applyAlignment="1">
      <alignment horizontal="justify" vertical="top"/>
    </xf>
    <xf numFmtId="0" fontId="16" fillId="0" borderId="0" xfId="41" applyFont="1" applyFill="1" applyAlignment="1">
      <alignment horizontal="left" vertical="center"/>
      <protection/>
    </xf>
    <xf numFmtId="2" fontId="30" fillId="0" borderId="0" xfId="41" applyNumberFormat="1" applyFont="1" applyAlignment="1">
      <alignment vertical="center"/>
      <protection/>
    </xf>
    <xf numFmtId="0" fontId="16" fillId="0" borderId="0" xfId="41" applyFont="1" applyAlignment="1">
      <alignment horizontal="left" vertical="center"/>
      <protection/>
    </xf>
    <xf numFmtId="4" fontId="28" fillId="0" borderId="14" xfId="75" applyNumberFormat="1" applyFont="1" applyFill="1" applyBorder="1" applyAlignment="1">
      <alignment vertical="top"/>
      <protection/>
    </xf>
    <xf numFmtId="4" fontId="28" fillId="0" borderId="10" xfId="75" applyNumberFormat="1" applyFont="1" applyFill="1" applyBorder="1" applyAlignment="1">
      <alignment vertical="top"/>
      <protection/>
    </xf>
    <xf numFmtId="0" fontId="30" fillId="0" borderId="0" xfId="41" applyFont="1" applyAlignment="1">
      <alignment horizontal="justify" vertical="top" wrapText="1"/>
      <protection/>
    </xf>
    <xf numFmtId="0" fontId="30" fillId="0" borderId="0" xfId="41" applyFont="1" applyAlignment="1">
      <alignment horizontal="left" vertical="top" wrapText="1"/>
      <protection/>
    </xf>
    <xf numFmtId="0" fontId="30" fillId="0" borderId="0" xfId="41" applyFont="1" applyAlignment="1">
      <alignment vertical="top" wrapText="1"/>
      <protection/>
    </xf>
    <xf numFmtId="4" fontId="30" fillId="0" borderId="0" xfId="105" applyNumberFormat="1" applyFont="1" applyFill="1" applyBorder="1" applyAlignment="1" applyProtection="1">
      <alignment vertical="top" wrapText="1"/>
      <protection/>
    </xf>
    <xf numFmtId="2" fontId="30" fillId="0" borderId="0" xfId="41" applyNumberFormat="1" applyFont="1" applyAlignment="1">
      <alignment vertical="top" wrapText="1"/>
      <protection/>
    </xf>
    <xf numFmtId="0" fontId="48" fillId="0" borderId="0" xfId="0" applyFont="1" applyAlignment="1">
      <alignment horizontal="justify" vertical="top" wrapText="1"/>
    </xf>
    <xf numFmtId="0" fontId="22" fillId="0" borderId="0" xfId="0" applyFont="1" applyFill="1" applyBorder="1" applyAlignment="1">
      <alignment horizontal="justify" vertical="top" wrapText="1"/>
    </xf>
    <xf numFmtId="0" fontId="70" fillId="0" borderId="0" xfId="0" applyFont="1" applyFill="1" applyBorder="1" applyAlignment="1">
      <alignment horizontal="justify" wrapText="1"/>
    </xf>
    <xf numFmtId="0" fontId="70" fillId="0" borderId="0" xfId="0" applyFont="1" applyFill="1" applyBorder="1" applyAlignment="1">
      <alignment horizontal="justify" vertical="center" wrapText="1"/>
    </xf>
    <xf numFmtId="0" fontId="35" fillId="0" borderId="12" xfId="0" applyFont="1" applyFill="1" applyBorder="1" applyAlignment="1">
      <alignment horizontal="justify" wrapText="1"/>
    </xf>
    <xf numFmtId="166" fontId="30" fillId="0" borderId="13" xfId="75" applyNumberFormat="1" applyFont="1" applyFill="1" applyBorder="1" applyAlignment="1">
      <alignment/>
      <protection/>
    </xf>
    <xf numFmtId="4" fontId="22" fillId="0" borderId="13" xfId="75" applyNumberFormat="1" applyFont="1" applyFill="1" applyBorder="1" applyAlignment="1">
      <alignment/>
      <protection/>
    </xf>
    <xf numFmtId="0" fontId="30" fillId="0" borderId="0" xfId="0" applyFont="1" applyAlignment="1">
      <alignment/>
    </xf>
    <xf numFmtId="0" fontId="0" fillId="0" borderId="0" xfId="0" applyFont="1" applyAlignment="1">
      <alignment horizontal="left"/>
    </xf>
    <xf numFmtId="0" fontId="62" fillId="0" borderId="0" xfId="0" applyFont="1" applyAlignment="1">
      <alignment/>
    </xf>
    <xf numFmtId="0" fontId="30" fillId="0" borderId="0" xfId="0" applyFont="1" applyAlignment="1">
      <alignment horizontal="right"/>
    </xf>
    <xf numFmtId="0" fontId="35" fillId="0" borderId="0" xfId="0" applyFont="1" applyAlignment="1">
      <alignment/>
    </xf>
    <xf numFmtId="0" fontId="71" fillId="0" borderId="0" xfId="0" applyFont="1" applyAlignment="1">
      <alignment/>
    </xf>
    <xf numFmtId="0" fontId="70" fillId="0" borderId="0" xfId="0" applyFont="1" applyAlignment="1">
      <alignment horizontal="left"/>
    </xf>
    <xf numFmtId="0" fontId="70" fillId="0" borderId="0" xfId="0" applyFont="1" applyAlignment="1">
      <alignment/>
    </xf>
    <xf numFmtId="0" fontId="35" fillId="0" borderId="0" xfId="0" applyFont="1" applyAlignment="1">
      <alignment horizontal="right"/>
    </xf>
    <xf numFmtId="0" fontId="30" fillId="0" borderId="0" xfId="0" applyFont="1" applyAlignment="1">
      <alignment wrapText="1"/>
    </xf>
    <xf numFmtId="0" fontId="30" fillId="0" borderId="0" xfId="0" applyFont="1" applyAlignment="1">
      <alignment horizontal="left" wrapText="1"/>
    </xf>
    <xf numFmtId="0" fontId="0" fillId="0" borderId="0" xfId="0" applyFont="1" applyAlignment="1">
      <alignment horizontal="left" wrapText="1"/>
    </xf>
    <xf numFmtId="0" fontId="62" fillId="0" borderId="0" xfId="0" applyFont="1" applyAlignment="1">
      <alignment wrapText="1"/>
    </xf>
    <xf numFmtId="2" fontId="30" fillId="0" borderId="0" xfId="0" applyNumberFormat="1" applyFont="1" applyAlignment="1">
      <alignment horizontal="right" wrapText="1"/>
    </xf>
    <xf numFmtId="0" fontId="30" fillId="0" borderId="0" xfId="0" applyFont="1" applyAlignment="1">
      <alignment horizontal="right" wrapText="1"/>
    </xf>
    <xf numFmtId="4" fontId="30" fillId="0" borderId="0" xfId="0" applyNumberFormat="1" applyFont="1" applyAlignment="1">
      <alignment horizontal="right" wrapText="1"/>
    </xf>
    <xf numFmtId="0" fontId="35" fillId="0" borderId="0" xfId="0" applyFont="1" applyAlignment="1">
      <alignment horizontal="justify"/>
    </xf>
    <xf numFmtId="0" fontId="30" fillId="0" borderId="0" xfId="0" applyFont="1" applyAlignment="1">
      <alignment horizontal="left" vertical="top" wrapText="1"/>
    </xf>
    <xf numFmtId="0" fontId="30" fillId="0" borderId="0" xfId="0" applyFont="1" applyAlignment="1">
      <alignment horizontal="justify" wrapText="1"/>
    </xf>
    <xf numFmtId="0" fontId="35" fillId="0" borderId="10" xfId="0" applyFont="1" applyBorder="1" applyAlignment="1">
      <alignment horizontal="justify" wrapText="1"/>
    </xf>
    <xf numFmtId="0" fontId="72" fillId="0" borderId="0" xfId="0" applyFont="1" applyAlignment="1">
      <alignment wrapText="1"/>
    </xf>
    <xf numFmtId="0" fontId="72" fillId="0" borderId="0" xfId="0" applyFont="1" applyAlignment="1">
      <alignment/>
    </xf>
    <xf numFmtId="0" fontId="30" fillId="5" borderId="0" xfId="0" applyFont="1" applyFill="1" applyAlignment="1">
      <alignment horizontal="justify" vertical="top" wrapText="1"/>
    </xf>
    <xf numFmtId="2" fontId="54" fillId="5" borderId="0" xfId="0" applyNumberFormat="1" applyFont="1" applyFill="1" applyAlignment="1">
      <alignment horizontal="right" wrapText="1"/>
    </xf>
    <xf numFmtId="2" fontId="73" fillId="5" borderId="0" xfId="0" applyNumberFormat="1" applyFont="1" applyFill="1" applyAlignment="1">
      <alignment horizontal="right" wrapText="1"/>
    </xf>
    <xf numFmtId="2" fontId="30" fillId="5" borderId="0" xfId="0" applyNumberFormat="1" applyFont="1" applyFill="1" applyAlignment="1">
      <alignment horizontal="right" wrapText="1"/>
    </xf>
    <xf numFmtId="0" fontId="30" fillId="0" borderId="0" xfId="0" applyFont="1" applyAlignment="1">
      <alignment vertical="top" wrapText="1"/>
    </xf>
    <xf numFmtId="4" fontId="30" fillId="0" borderId="0" xfId="0" applyNumberFormat="1" applyFont="1" applyBorder="1" applyAlignment="1">
      <alignment horizontal="right" wrapText="1"/>
    </xf>
    <xf numFmtId="0" fontId="72" fillId="0" borderId="0" xfId="0" applyFont="1" applyAlignment="1">
      <alignment/>
    </xf>
    <xf numFmtId="2" fontId="30" fillId="0" borderId="0" xfId="0" applyNumberFormat="1" applyFont="1" applyAlignment="1">
      <alignment horizontal="right"/>
    </xf>
    <xf numFmtId="0" fontId="30" fillId="0" borderId="0" xfId="0" applyFont="1" applyAlignment="1">
      <alignment/>
    </xf>
    <xf numFmtId="2" fontId="30" fillId="5" borderId="0" xfId="0" applyNumberFormat="1" applyFont="1" applyFill="1" applyAlignment="1">
      <alignment horizontal="right"/>
    </xf>
    <xf numFmtId="0" fontId="30" fillId="0" borderId="0" xfId="0" applyFont="1" applyAlignment="1">
      <alignment vertical="top"/>
    </xf>
    <xf numFmtId="0" fontId="0" fillId="0" borderId="10" xfId="0" applyFont="1" applyBorder="1" applyAlignment="1">
      <alignment horizontal="left"/>
    </xf>
    <xf numFmtId="0" fontId="72" fillId="0" borderId="10" xfId="0" applyFont="1" applyBorder="1" applyAlignment="1">
      <alignment/>
    </xf>
    <xf numFmtId="2" fontId="30" fillId="0" borderId="10" xfId="0" applyNumberFormat="1" applyFont="1" applyBorder="1" applyAlignment="1">
      <alignment horizontal="right"/>
    </xf>
    <xf numFmtId="0" fontId="30" fillId="0" borderId="10" xfId="0" applyFont="1" applyBorder="1" applyAlignment="1">
      <alignment horizontal="right"/>
    </xf>
    <xf numFmtId="4" fontId="30" fillId="0" borderId="10" xfId="0" applyNumberFormat="1" applyFont="1" applyBorder="1" applyAlignment="1">
      <alignment horizontal="right" wrapText="1"/>
    </xf>
    <xf numFmtId="2" fontId="72" fillId="0" borderId="0" xfId="0" applyNumberFormat="1" applyFont="1" applyAlignment="1">
      <alignment horizontal="right"/>
    </xf>
    <xf numFmtId="4" fontId="30" fillId="5" borderId="0" xfId="0" applyNumberFormat="1" applyFont="1" applyFill="1" applyAlignment="1">
      <alignment horizontal="right" wrapText="1"/>
    </xf>
    <xf numFmtId="2" fontId="54" fillId="0" borderId="0" xfId="0" applyNumberFormat="1" applyFont="1" applyAlignment="1">
      <alignment horizontal="right" wrapText="1"/>
    </xf>
    <xf numFmtId="0" fontId="0" fillId="0" borderId="0" xfId="75" applyFont="1" applyFill="1" applyBorder="1" applyAlignment="1">
      <alignment horizontal="left"/>
      <protection/>
    </xf>
    <xf numFmtId="2" fontId="72" fillId="0" borderId="0" xfId="75" applyNumberFormat="1" applyFont="1" applyFill="1" applyBorder="1" applyAlignment="1">
      <alignment horizontal="center"/>
      <protection/>
    </xf>
    <xf numFmtId="4" fontId="30" fillId="0" borderId="0" xfId="75" applyNumberFormat="1" applyFont="1" applyFill="1" applyBorder="1" applyAlignment="1">
      <alignment horizontal="right"/>
      <protection/>
    </xf>
    <xf numFmtId="166" fontId="30" fillId="0" borderId="0" xfId="75" applyNumberFormat="1" applyFont="1" applyFill="1" applyBorder="1" applyAlignment="1">
      <alignment horizontal="right"/>
      <protection/>
    </xf>
    <xf numFmtId="0" fontId="72" fillId="0" borderId="0" xfId="75" applyFont="1" applyFill="1" applyBorder="1" applyAlignment="1">
      <alignment vertical="center"/>
      <protection/>
    </xf>
    <xf numFmtId="4" fontId="72" fillId="0" borderId="0" xfId="93" applyFont="1" applyBorder="1">
      <alignment/>
      <protection/>
    </xf>
    <xf numFmtId="0" fontId="72" fillId="0" borderId="0" xfId="75" applyFont="1" applyBorder="1" applyAlignment="1">
      <alignment vertical="center"/>
      <protection/>
    </xf>
    <xf numFmtId="0" fontId="30" fillId="0" borderId="0" xfId="75" applyNumberFormat="1" applyFont="1" applyFill="1" applyBorder="1" applyAlignment="1">
      <alignment horizontal="right" vertical="top"/>
      <protection/>
    </xf>
    <xf numFmtId="0" fontId="30" fillId="0" borderId="0" xfId="75" applyFont="1" applyFill="1" applyBorder="1" applyAlignment="1">
      <alignment horizontal="justify" vertical="top" wrapText="1"/>
      <protection/>
    </xf>
    <xf numFmtId="0" fontId="0" fillId="0" borderId="0" xfId="0" applyFont="1" applyBorder="1" applyAlignment="1">
      <alignment horizontal="left"/>
    </xf>
    <xf numFmtId="0" fontId="72" fillId="0" borderId="0" xfId="0" applyFont="1" applyBorder="1" applyAlignment="1">
      <alignment/>
    </xf>
    <xf numFmtId="2" fontId="30" fillId="0" borderId="0" xfId="0" applyNumberFormat="1" applyFont="1" applyBorder="1" applyAlignment="1">
      <alignment horizontal="right"/>
    </xf>
    <xf numFmtId="0" fontId="30" fillId="0" borderId="0" xfId="0" applyFont="1" applyBorder="1" applyAlignment="1">
      <alignment horizontal="right"/>
    </xf>
    <xf numFmtId="2" fontId="62" fillId="0" borderId="0" xfId="0" applyNumberFormat="1" applyFont="1" applyAlignment="1">
      <alignment horizontal="right"/>
    </xf>
    <xf numFmtId="0" fontId="62" fillId="0" borderId="0" xfId="0" applyFont="1" applyAlignment="1">
      <alignment/>
    </xf>
    <xf numFmtId="0" fontId="30" fillId="5" borderId="0" xfId="0" applyFont="1" applyFill="1" applyAlignment="1">
      <alignment horizontal="left" vertical="top" wrapText="1"/>
    </xf>
    <xf numFmtId="0" fontId="54" fillId="5" borderId="0" xfId="0" applyFont="1" applyFill="1" applyAlignment="1">
      <alignment horizontal="left" vertical="top" wrapText="1"/>
    </xf>
    <xf numFmtId="0" fontId="35" fillId="0" borderId="0" xfId="0" applyFont="1" applyAlignment="1">
      <alignment horizontal="center"/>
    </xf>
    <xf numFmtId="0" fontId="35" fillId="0" borderId="0" xfId="0" applyFont="1" applyBorder="1" applyAlignment="1">
      <alignment horizontal="center" wrapText="1"/>
    </xf>
    <xf numFmtId="4" fontId="30" fillId="5" borderId="0" xfId="0" applyNumberFormat="1" applyFont="1" applyFill="1" applyBorder="1" applyAlignment="1">
      <alignment horizontal="right" wrapText="1"/>
    </xf>
    <xf numFmtId="0" fontId="35" fillId="0" borderId="0" xfId="0" applyFont="1" applyAlignment="1">
      <alignment wrapText="1"/>
    </xf>
    <xf numFmtId="4" fontId="35" fillId="0" borderId="0" xfId="0" applyNumberFormat="1" applyFont="1" applyBorder="1" applyAlignment="1">
      <alignment horizontal="right" wrapText="1"/>
    </xf>
    <xf numFmtId="0" fontId="35" fillId="0" borderId="0" xfId="0" applyFont="1" applyBorder="1" applyAlignment="1">
      <alignment wrapText="1"/>
    </xf>
    <xf numFmtId="0" fontId="35" fillId="0" borderId="10" xfId="0" applyFont="1" applyBorder="1" applyAlignment="1">
      <alignment wrapText="1"/>
    </xf>
    <xf numFmtId="4" fontId="35" fillId="0" borderId="10" xfId="0" applyNumberFormat="1" applyFont="1" applyBorder="1" applyAlignment="1">
      <alignment horizontal="right" wrapText="1"/>
    </xf>
    <xf numFmtId="0" fontId="0" fillId="0" borderId="0" xfId="0" applyFont="1" applyAlignment="1">
      <alignment/>
    </xf>
    <xf numFmtId="0" fontId="30" fillId="0" borderId="0" xfId="0" applyFont="1" applyAlignment="1">
      <alignment horizontal="justify"/>
    </xf>
    <xf numFmtId="0" fontId="16" fillId="5" borderId="0" xfId="68" applyFont="1" applyFill="1" applyBorder="1">
      <alignment/>
      <protection/>
    </xf>
    <xf numFmtId="0" fontId="16" fillId="5" borderId="0" xfId="68" applyFont="1" applyFill="1">
      <alignment/>
      <protection/>
    </xf>
    <xf numFmtId="0" fontId="16" fillId="5" borderId="0" xfId="68" applyFont="1" applyFill="1" applyAlignment="1">
      <alignment horizontal="center"/>
      <protection/>
    </xf>
    <xf numFmtId="4" fontId="0" fillId="5" borderId="0" xfId="68" applyNumberFormat="1" applyFont="1" applyFill="1" applyAlignment="1">
      <alignment horizontal="right"/>
      <protection/>
    </xf>
    <xf numFmtId="0" fontId="74" fillId="0" borderId="15" xfId="68" applyFont="1" applyFill="1" applyBorder="1" applyAlignment="1">
      <alignment horizontal="center"/>
      <protection/>
    </xf>
    <xf numFmtId="0" fontId="22" fillId="0" borderId="15" xfId="68" applyFont="1" applyFill="1" applyBorder="1">
      <alignment/>
      <protection/>
    </xf>
    <xf numFmtId="0" fontId="74" fillId="0" borderId="14" xfId="68" applyFont="1" applyFill="1" applyBorder="1">
      <alignment/>
      <protection/>
    </xf>
    <xf numFmtId="0" fontId="74" fillId="0" borderId="16" xfId="68" applyFont="1" applyFill="1" applyBorder="1">
      <alignment/>
      <protection/>
    </xf>
    <xf numFmtId="0" fontId="74" fillId="0" borderId="14" xfId="68" applyFont="1" applyFill="1" applyBorder="1" applyAlignment="1">
      <alignment horizontal="center"/>
      <protection/>
    </xf>
    <xf numFmtId="0" fontId="74" fillId="0" borderId="11" xfId="68" applyFont="1" applyFill="1" applyBorder="1" applyAlignment="1">
      <alignment horizontal="center"/>
      <protection/>
    </xf>
    <xf numFmtId="4" fontId="74" fillId="0" borderId="11" xfId="68" applyNumberFormat="1" applyFont="1" applyFill="1" applyBorder="1" applyAlignment="1">
      <alignment horizontal="center"/>
      <protection/>
    </xf>
    <xf numFmtId="0" fontId="22" fillId="5" borderId="0" xfId="68" applyFont="1" applyFill="1">
      <alignment/>
      <protection/>
    </xf>
    <xf numFmtId="0" fontId="70" fillId="5" borderId="17" xfId="68" applyFont="1" applyFill="1" applyBorder="1" applyAlignment="1">
      <alignment horizontal="center"/>
      <protection/>
    </xf>
    <xf numFmtId="0" fontId="0" fillId="5" borderId="17" xfId="68" applyFont="1" applyFill="1" applyBorder="1">
      <alignment/>
      <protection/>
    </xf>
    <xf numFmtId="0" fontId="70" fillId="5" borderId="17" xfId="68" applyFont="1" applyFill="1" applyBorder="1">
      <alignment/>
      <protection/>
    </xf>
    <xf numFmtId="4" fontId="70" fillId="5" borderId="17" xfId="68" applyNumberFormat="1" applyFont="1" applyFill="1" applyBorder="1" applyAlignment="1">
      <alignment horizontal="center"/>
      <protection/>
    </xf>
    <xf numFmtId="0" fontId="0" fillId="5" borderId="0" xfId="68" applyFont="1" applyFill="1">
      <alignment/>
      <protection/>
    </xf>
    <xf numFmtId="0" fontId="45" fillId="5" borderId="0" xfId="80" applyFont="1" applyFill="1">
      <alignment/>
      <protection/>
    </xf>
    <xf numFmtId="0" fontId="16" fillId="5" borderId="0" xfId="80" applyFont="1" applyFill="1">
      <alignment/>
      <protection/>
    </xf>
    <xf numFmtId="0" fontId="75" fillId="5" borderId="0" xfId="0" applyFont="1" applyFill="1" applyAlignment="1">
      <alignment/>
    </xf>
    <xf numFmtId="0" fontId="35" fillId="5" borderId="0" xfId="80" applyFont="1" applyFill="1">
      <alignment/>
      <protection/>
    </xf>
    <xf numFmtId="0" fontId="35" fillId="5" borderId="0" xfId="81" applyFont="1" applyFill="1" applyAlignment="1">
      <alignment horizontal="center"/>
      <protection/>
    </xf>
    <xf numFmtId="4" fontId="35" fillId="5" borderId="0" xfId="81" applyNumberFormat="1" applyFont="1" applyFill="1" applyAlignment="1">
      <alignment horizontal="center"/>
      <protection/>
    </xf>
    <xf numFmtId="0" fontId="76" fillId="5" borderId="0" xfId="80" applyFont="1" applyFill="1">
      <alignment/>
      <protection/>
    </xf>
    <xf numFmtId="0" fontId="30" fillId="5" borderId="0" xfId="80" applyFont="1" applyFill="1" applyAlignment="1">
      <alignment horizontal="center"/>
      <protection/>
    </xf>
    <xf numFmtId="4" fontId="30" fillId="5" borderId="0" xfId="80" applyNumberFormat="1" applyFont="1" applyFill="1" applyAlignment="1">
      <alignment horizontal="center"/>
      <protection/>
    </xf>
    <xf numFmtId="0" fontId="76" fillId="5" borderId="0" xfId="0" applyFont="1" applyFill="1" applyAlignment="1">
      <alignment/>
    </xf>
    <xf numFmtId="0" fontId="30" fillId="5" borderId="0" xfId="81" applyFont="1" applyFill="1" applyAlignment="1">
      <alignment horizontal="center"/>
      <protection/>
    </xf>
    <xf numFmtId="4" fontId="30" fillId="5" borderId="0" xfId="81" applyNumberFormat="1" applyFont="1" applyFill="1" applyAlignment="1">
      <alignment horizontal="center"/>
      <protection/>
    </xf>
    <xf numFmtId="0" fontId="30" fillId="5" borderId="0" xfId="80" applyFont="1" applyFill="1">
      <alignment/>
      <protection/>
    </xf>
    <xf numFmtId="0" fontId="30" fillId="5" borderId="0" xfId="68" applyFont="1" applyFill="1">
      <alignment/>
      <protection/>
    </xf>
    <xf numFmtId="0" fontId="30" fillId="5" borderId="0" xfId="68" applyFont="1" applyFill="1" applyAlignment="1">
      <alignment horizontal="center"/>
      <protection/>
    </xf>
    <xf numFmtId="4" fontId="0" fillId="5" borderId="0" xfId="68" applyNumberFormat="1" applyFont="1" applyFill="1" applyAlignment="1">
      <alignment horizontal="center"/>
      <protection/>
    </xf>
    <xf numFmtId="0" fontId="23" fillId="5" borderId="0" xfId="68" applyFont="1" applyFill="1" applyBorder="1">
      <alignment/>
      <protection/>
    </xf>
    <xf numFmtId="0" fontId="23" fillId="5" borderId="0" xfId="68" applyFont="1" applyFill="1">
      <alignment/>
      <protection/>
    </xf>
    <xf numFmtId="0" fontId="65" fillId="5" borderId="0" xfId="68" applyFont="1" applyFill="1">
      <alignment/>
      <protection/>
    </xf>
    <xf numFmtId="0" fontId="65" fillId="5" borderId="0" xfId="68" applyFont="1" applyFill="1" applyAlignment="1">
      <alignment horizontal="center"/>
      <protection/>
    </xf>
    <xf numFmtId="4" fontId="16" fillId="5" borderId="0" xfId="68" applyNumberFormat="1" applyFont="1" applyFill="1" applyAlignment="1">
      <alignment horizontal="center"/>
      <protection/>
    </xf>
    <xf numFmtId="0" fontId="30" fillId="5" borderId="0" xfId="87" applyFont="1" applyFill="1" applyBorder="1">
      <alignment/>
      <protection/>
    </xf>
    <xf numFmtId="0" fontId="30" fillId="5" borderId="0" xfId="87" applyFont="1" applyFill="1" applyBorder="1" applyAlignment="1">
      <alignment horizontal="center"/>
      <protection/>
    </xf>
    <xf numFmtId="4" fontId="30" fillId="5" borderId="0" xfId="87" applyNumberFormat="1" applyFont="1" applyFill="1" applyBorder="1" applyAlignment="1">
      <alignment horizontal="center"/>
      <protection/>
    </xf>
    <xf numFmtId="0" fontId="16" fillId="5" borderId="0" xfId="69" applyFont="1" applyFill="1" applyBorder="1">
      <alignment/>
      <protection/>
    </xf>
    <xf numFmtId="0" fontId="0" fillId="5" borderId="0" xfId="75" applyFont="1" applyFill="1" applyBorder="1" applyAlignment="1">
      <alignment horizontal="left" vertical="top" wrapText="1"/>
      <protection/>
    </xf>
    <xf numFmtId="4" fontId="0" fillId="5" borderId="0" xfId="75" applyNumberFormat="1" applyFont="1" applyFill="1" applyBorder="1" applyAlignment="1">
      <alignment horizontal="center" vertical="top" wrapText="1"/>
      <protection/>
    </xf>
    <xf numFmtId="0" fontId="35" fillId="5" borderId="18" xfId="69" applyFont="1" applyFill="1" applyBorder="1" applyAlignment="1">
      <alignment horizontal="center" vertical="center"/>
      <protection/>
    </xf>
    <xf numFmtId="0" fontId="35" fillId="5" borderId="10" xfId="69" applyFont="1" applyFill="1" applyBorder="1" applyAlignment="1">
      <alignment vertical="center"/>
      <protection/>
    </xf>
    <xf numFmtId="0" fontId="35" fillId="5" borderId="10" xfId="69" applyFont="1" applyFill="1" applyBorder="1" applyAlignment="1">
      <alignment horizontal="center" vertical="center"/>
      <protection/>
    </xf>
    <xf numFmtId="4" fontId="70" fillId="5" borderId="10" xfId="69" applyNumberFormat="1" applyFont="1" applyFill="1" applyBorder="1" applyAlignment="1">
      <alignment horizontal="center" vertical="center"/>
      <protection/>
    </xf>
    <xf numFmtId="4" fontId="70" fillId="5" borderId="19" xfId="69" applyNumberFormat="1" applyFont="1" applyFill="1" applyBorder="1" applyAlignment="1">
      <alignment horizontal="center" vertical="center"/>
      <protection/>
    </xf>
    <xf numFmtId="0" fontId="16" fillId="5" borderId="0" xfId="69" applyFont="1" applyFill="1" applyBorder="1" applyAlignment="1">
      <alignment vertical="center"/>
      <protection/>
    </xf>
    <xf numFmtId="0" fontId="35" fillId="5" borderId="20" xfId="69" applyFont="1" applyFill="1" applyBorder="1" applyAlignment="1">
      <alignment horizontal="center" vertical="center"/>
      <protection/>
    </xf>
    <xf numFmtId="0" fontId="35" fillId="5" borderId="0" xfId="69" applyFont="1" applyFill="1" applyBorder="1" applyAlignment="1">
      <alignment vertical="center"/>
      <protection/>
    </xf>
    <xf numFmtId="0" fontId="35" fillId="5" borderId="0" xfId="69" applyFont="1" applyFill="1" applyBorder="1" applyAlignment="1">
      <alignment horizontal="center" vertical="center"/>
      <protection/>
    </xf>
    <xf numFmtId="4" fontId="70" fillId="5" borderId="0" xfId="69" applyNumberFormat="1" applyFont="1" applyFill="1" applyBorder="1" applyAlignment="1">
      <alignment horizontal="center" vertical="center"/>
      <protection/>
    </xf>
    <xf numFmtId="4" fontId="70" fillId="5" borderId="21" xfId="69" applyNumberFormat="1" applyFont="1" applyFill="1" applyBorder="1" applyAlignment="1">
      <alignment horizontal="center" vertical="center"/>
      <protection/>
    </xf>
    <xf numFmtId="0" fontId="0" fillId="5" borderId="0" xfId="0" applyFont="1" applyFill="1" applyAlignment="1">
      <alignment horizontal="center"/>
    </xf>
    <xf numFmtId="0" fontId="70" fillId="5" borderId="0" xfId="0" applyFont="1" applyFill="1" applyAlignment="1">
      <alignment/>
    </xf>
    <xf numFmtId="0" fontId="0" fillId="5" borderId="0" xfId="0" applyFont="1" applyFill="1" applyAlignment="1">
      <alignment/>
    </xf>
    <xf numFmtId="4" fontId="0" fillId="5" borderId="0" xfId="0" applyNumberFormat="1" applyFont="1" applyFill="1" applyAlignment="1">
      <alignment horizontal="center"/>
    </xf>
    <xf numFmtId="0" fontId="0" fillId="5" borderId="0" xfId="0" applyFont="1" applyFill="1" applyAlignment="1">
      <alignment horizontal="center" vertical="top"/>
    </xf>
    <xf numFmtId="0" fontId="77" fillId="5" borderId="0" xfId="0" applyFont="1" applyFill="1" applyBorder="1" applyAlignment="1">
      <alignment horizontal="left" vertical="top" wrapText="1"/>
    </xf>
    <xf numFmtId="0" fontId="78" fillId="5" borderId="0" xfId="68" applyFont="1" applyFill="1" applyBorder="1">
      <alignment/>
      <protection/>
    </xf>
    <xf numFmtId="0" fontId="77" fillId="5" borderId="0" xfId="68" applyFont="1" applyFill="1" applyBorder="1" applyAlignment="1">
      <alignment horizontal="center"/>
      <protection/>
    </xf>
    <xf numFmtId="4" fontId="77" fillId="5" borderId="0" xfId="68" applyNumberFormat="1" applyFont="1" applyFill="1" applyBorder="1" applyAlignment="1">
      <alignment horizontal="center"/>
      <protection/>
    </xf>
    <xf numFmtId="0" fontId="79" fillId="5" borderId="0" xfId="69" applyFont="1" applyFill="1" applyBorder="1">
      <alignment/>
      <protection/>
    </xf>
    <xf numFmtId="0" fontId="70" fillId="5" borderId="18" xfId="69" applyFont="1" applyFill="1" applyBorder="1" applyAlignment="1">
      <alignment horizontal="center" vertical="center"/>
      <protection/>
    </xf>
    <xf numFmtId="0" fontId="70" fillId="5" borderId="10" xfId="69" applyFont="1" applyFill="1" applyBorder="1" applyAlignment="1">
      <alignment vertical="center"/>
      <protection/>
    </xf>
    <xf numFmtId="0" fontId="70" fillId="5" borderId="10" xfId="69" applyFont="1" applyFill="1" applyBorder="1" applyAlignment="1">
      <alignment horizontal="center" vertical="center"/>
      <protection/>
    </xf>
    <xf numFmtId="0" fontId="0" fillId="5" borderId="0" xfId="69" applyFont="1" applyFill="1" applyBorder="1" applyAlignment="1">
      <alignment vertical="center"/>
      <protection/>
    </xf>
    <xf numFmtId="0" fontId="46" fillId="5" borderId="0" xfId="69" applyFont="1" applyFill="1" applyBorder="1" applyAlignment="1">
      <alignment horizontal="center"/>
      <protection/>
    </xf>
    <xf numFmtId="0" fontId="46" fillId="5" borderId="0" xfId="69" applyFont="1" applyFill="1" applyBorder="1">
      <alignment/>
      <protection/>
    </xf>
    <xf numFmtId="0" fontId="30" fillId="5" borderId="0" xfId="69" applyFont="1" applyFill="1" applyBorder="1">
      <alignment/>
      <protection/>
    </xf>
    <xf numFmtId="0" fontId="30" fillId="5" borderId="0" xfId="69" applyFont="1" applyFill="1" applyBorder="1" applyAlignment="1">
      <alignment horizontal="center"/>
      <protection/>
    </xf>
    <xf numFmtId="4" fontId="30" fillId="5" borderId="0" xfId="69" applyNumberFormat="1" applyFont="1" applyFill="1" applyBorder="1" applyAlignment="1">
      <alignment horizontal="center"/>
      <protection/>
    </xf>
    <xf numFmtId="0" fontId="16" fillId="5" borderId="0" xfId="69" applyFont="1" applyFill="1">
      <alignment/>
      <protection/>
    </xf>
    <xf numFmtId="1" fontId="0" fillId="5" borderId="0" xfId="66" applyNumberFormat="1" applyFont="1" applyFill="1" applyAlignment="1" applyProtection="1">
      <alignment horizontal="center" vertical="top" wrapText="1"/>
      <protection locked="0"/>
    </xf>
    <xf numFmtId="0" fontId="0" fillId="5" borderId="0" xfId="0" applyFont="1" applyFill="1" applyAlignment="1">
      <alignment horizontal="center" vertical="top"/>
    </xf>
    <xf numFmtId="0" fontId="0" fillId="5" borderId="0" xfId="68" applyFont="1" applyFill="1" applyAlignment="1">
      <alignment horizontal="center"/>
      <protection/>
    </xf>
    <xf numFmtId="0" fontId="0" fillId="5" borderId="0" xfId="68" applyFont="1" applyFill="1" applyBorder="1" applyAlignment="1">
      <alignment horizontal="center"/>
      <protection/>
    </xf>
    <xf numFmtId="0" fontId="0" fillId="5" borderId="22" xfId="0" applyFont="1" applyFill="1" applyBorder="1" applyAlignment="1">
      <alignment/>
    </xf>
    <xf numFmtId="0" fontId="0" fillId="5" borderId="0" xfId="0" applyFont="1" applyFill="1" applyBorder="1" applyAlignment="1">
      <alignment/>
    </xf>
    <xf numFmtId="0" fontId="0" fillId="5" borderId="0" xfId="0" applyFont="1" applyFill="1" applyBorder="1" applyAlignment="1">
      <alignment/>
    </xf>
    <xf numFmtId="0" fontId="0" fillId="5" borderId="0" xfId="0" applyFont="1" applyFill="1" applyBorder="1" applyAlignment="1">
      <alignment horizontal="center"/>
    </xf>
    <xf numFmtId="4" fontId="0" fillId="5" borderId="0" xfId="0" applyNumberFormat="1" applyFont="1" applyFill="1" applyBorder="1" applyAlignment="1">
      <alignment horizontal="center"/>
    </xf>
    <xf numFmtId="4" fontId="0" fillId="5" borderId="0" xfId="68" applyNumberFormat="1" applyFont="1" applyFill="1" applyBorder="1" applyAlignment="1">
      <alignment horizontal="center"/>
      <protection/>
    </xf>
    <xf numFmtId="0" fontId="0" fillId="5" borderId="13" xfId="68" applyFont="1" applyFill="1" applyBorder="1" applyAlignment="1">
      <alignment horizontal="center"/>
      <protection/>
    </xf>
    <xf numFmtId="0" fontId="0" fillId="5" borderId="13" xfId="68" applyFont="1" applyFill="1" applyBorder="1">
      <alignment/>
      <protection/>
    </xf>
    <xf numFmtId="4" fontId="0" fillId="5" borderId="13" xfId="68" applyNumberFormat="1" applyFont="1" applyFill="1" applyBorder="1" applyAlignment="1">
      <alignment horizontal="center"/>
      <protection/>
    </xf>
    <xf numFmtId="0" fontId="70" fillId="5" borderId="0" xfId="68" applyFont="1" applyFill="1" applyBorder="1" applyAlignment="1">
      <alignment horizontal="center" vertical="center"/>
      <protection/>
    </xf>
    <xf numFmtId="0" fontId="70" fillId="5" borderId="0" xfId="68" applyFont="1" applyFill="1" applyBorder="1" applyAlignment="1">
      <alignment horizontal="left" vertical="center"/>
      <protection/>
    </xf>
    <xf numFmtId="4" fontId="70" fillId="5" borderId="0" xfId="68" applyNumberFormat="1" applyFont="1" applyFill="1" applyBorder="1" applyAlignment="1">
      <alignment horizontal="center" vertical="center"/>
      <protection/>
    </xf>
    <xf numFmtId="4" fontId="16" fillId="5" borderId="0" xfId="69" applyNumberFormat="1" applyFont="1" applyFill="1" applyBorder="1" applyAlignment="1">
      <alignment horizontal="center"/>
      <protection/>
    </xf>
    <xf numFmtId="4" fontId="0" fillId="5" borderId="0" xfId="0" applyNumberFormat="1" applyFont="1" applyFill="1" applyAlignment="1">
      <alignment horizontal="center"/>
    </xf>
    <xf numFmtId="0" fontId="0" fillId="5" borderId="0" xfId="68" applyFont="1" applyFill="1" applyBorder="1">
      <alignment/>
      <protection/>
    </xf>
    <xf numFmtId="0" fontId="70" fillId="5" borderId="12" xfId="68" applyFont="1" applyFill="1" applyBorder="1" applyAlignment="1">
      <alignment horizontal="center" vertical="center"/>
      <protection/>
    </xf>
    <xf numFmtId="0" fontId="70" fillId="5" borderId="12" xfId="68" applyFont="1" applyFill="1" applyBorder="1" applyAlignment="1">
      <alignment horizontal="left" vertical="center"/>
      <protection/>
    </xf>
    <xf numFmtId="4" fontId="70" fillId="5" borderId="12" xfId="68" applyNumberFormat="1" applyFont="1" applyFill="1" applyBorder="1" applyAlignment="1">
      <alignment horizontal="center" vertical="center"/>
      <protection/>
    </xf>
    <xf numFmtId="0" fontId="0" fillId="5" borderId="0" xfId="68" applyFont="1" applyFill="1" applyBorder="1" applyAlignment="1">
      <alignment horizontal="left" wrapText="1"/>
      <protection/>
    </xf>
    <xf numFmtId="0" fontId="0" fillId="5" borderId="0" xfId="77" applyFont="1" applyFill="1">
      <alignment/>
      <protection/>
    </xf>
    <xf numFmtId="0" fontId="0" fillId="5" borderId="0" xfId="77" applyFont="1" applyFill="1" applyBorder="1">
      <alignment/>
      <protection/>
    </xf>
    <xf numFmtId="1" fontId="0" fillId="5" borderId="0" xfId="77" applyNumberFormat="1" applyFont="1" applyFill="1" applyBorder="1" applyAlignment="1">
      <alignment horizontal="left"/>
      <protection/>
    </xf>
    <xf numFmtId="0" fontId="0" fillId="5" borderId="0" xfId="77" applyFont="1" applyFill="1" applyBorder="1" applyAlignment="1">
      <alignment horizontal="center"/>
      <protection/>
    </xf>
    <xf numFmtId="1" fontId="0" fillId="5" borderId="0" xfId="77" applyNumberFormat="1" applyFont="1" applyFill="1" applyBorder="1" applyAlignment="1">
      <alignment horizontal="center"/>
      <protection/>
    </xf>
    <xf numFmtId="4" fontId="0" fillId="5" borderId="0" xfId="77" applyNumberFormat="1" applyFont="1" applyFill="1" applyBorder="1" applyAlignment="1">
      <alignment horizontal="center"/>
      <protection/>
    </xf>
    <xf numFmtId="4" fontId="0" fillId="5" borderId="0" xfId="88" applyNumberFormat="1" applyFont="1" applyFill="1" applyBorder="1" applyAlignment="1">
      <alignment horizontal="center"/>
      <protection/>
    </xf>
    <xf numFmtId="0" fontId="0" fillId="5" borderId="0" xfId="77" applyFont="1" applyFill="1" applyBorder="1" applyAlignment="1">
      <alignment horizontal="left"/>
      <protection/>
    </xf>
    <xf numFmtId="0" fontId="0" fillId="5" borderId="0" xfId="77" applyFont="1" applyFill="1" applyAlignment="1">
      <alignment horizontal="center"/>
      <protection/>
    </xf>
    <xf numFmtId="0" fontId="0" fillId="5" borderId="0" xfId="72" applyFont="1" applyFill="1" applyBorder="1" applyAlignment="1">
      <alignment horizontal="center"/>
      <protection/>
    </xf>
    <xf numFmtId="1" fontId="0" fillId="5" borderId="0" xfId="88" applyNumberFormat="1" applyFont="1" applyFill="1" applyBorder="1" applyAlignment="1">
      <alignment horizontal="center"/>
      <protection/>
    </xf>
    <xf numFmtId="0" fontId="0" fillId="5" borderId="0" xfId="72" applyFont="1" applyFill="1" applyAlignment="1">
      <alignment horizontal="center"/>
      <protection/>
    </xf>
    <xf numFmtId="0" fontId="77" fillId="5" borderId="0" xfId="0" applyFont="1" applyFill="1" applyAlignment="1">
      <alignment/>
    </xf>
    <xf numFmtId="0" fontId="77" fillId="5" borderId="0" xfId="68" applyFont="1" applyFill="1" applyBorder="1" applyAlignment="1">
      <alignment horizontal="right"/>
      <protection/>
    </xf>
    <xf numFmtId="0" fontId="77" fillId="5" borderId="0" xfId="0" applyFont="1" applyFill="1" applyBorder="1" applyAlignment="1">
      <alignment horizontal="center"/>
    </xf>
    <xf numFmtId="0" fontId="78" fillId="5" borderId="18" xfId="69" applyFont="1" applyFill="1" applyBorder="1" applyAlignment="1">
      <alignment horizontal="center" vertical="center"/>
      <protection/>
    </xf>
    <xf numFmtId="0" fontId="78" fillId="5" borderId="10" xfId="69" applyFont="1" applyFill="1" applyBorder="1" applyAlignment="1">
      <alignment vertical="center"/>
      <protection/>
    </xf>
    <xf numFmtId="0" fontId="78" fillId="5" borderId="10" xfId="69" applyFont="1" applyFill="1" applyBorder="1" applyAlignment="1">
      <alignment horizontal="center" vertical="center"/>
      <protection/>
    </xf>
    <xf numFmtId="4" fontId="78" fillId="5" borderId="10" xfId="69" applyNumberFormat="1" applyFont="1" applyFill="1" applyBorder="1" applyAlignment="1">
      <alignment horizontal="center" vertical="center"/>
      <protection/>
    </xf>
    <xf numFmtId="4" fontId="78" fillId="5" borderId="19" xfId="69" applyNumberFormat="1" applyFont="1" applyFill="1" applyBorder="1" applyAlignment="1">
      <alignment horizontal="center" vertical="center"/>
      <protection/>
    </xf>
    <xf numFmtId="0" fontId="80" fillId="5" borderId="0" xfId="69" applyFont="1" applyFill="1" applyBorder="1" applyAlignment="1">
      <alignment vertical="center"/>
      <protection/>
    </xf>
    <xf numFmtId="0" fontId="81" fillId="5" borderId="0" xfId="69" applyFont="1" applyFill="1" applyBorder="1" applyAlignment="1">
      <alignment horizontal="center"/>
      <protection/>
    </xf>
    <xf numFmtId="0" fontId="81" fillId="5" borderId="0" xfId="69" applyFont="1" applyFill="1" applyBorder="1">
      <alignment/>
      <protection/>
    </xf>
    <xf numFmtId="0" fontId="54" fillId="5" borderId="0" xfId="69" applyFont="1" applyFill="1" applyBorder="1">
      <alignment/>
      <protection/>
    </xf>
    <xf numFmtId="0" fontId="54" fillId="5" borderId="0" xfId="69" applyFont="1" applyFill="1" applyBorder="1" applyAlignment="1">
      <alignment horizontal="center"/>
      <protection/>
    </xf>
    <xf numFmtId="4" fontId="54" fillId="5" borderId="0" xfId="69" applyNumberFormat="1" applyFont="1" applyFill="1" applyBorder="1" applyAlignment="1">
      <alignment horizontal="center"/>
      <protection/>
    </xf>
    <xf numFmtId="0" fontId="48" fillId="5" borderId="0" xfId="69" applyFont="1" applyFill="1">
      <alignment/>
      <protection/>
    </xf>
    <xf numFmtId="1" fontId="77" fillId="5" borderId="0" xfId="66" applyNumberFormat="1" applyFont="1" applyFill="1" applyAlignment="1" applyProtection="1">
      <alignment horizontal="center" vertical="top" wrapText="1"/>
      <protection locked="0"/>
    </xf>
    <xf numFmtId="0" fontId="77" fillId="5" borderId="0" xfId="68" applyFont="1" applyFill="1" applyAlignment="1">
      <alignment horizontal="center"/>
      <protection/>
    </xf>
    <xf numFmtId="4" fontId="77" fillId="5" borderId="0" xfId="68" applyNumberFormat="1" applyFont="1" applyFill="1" applyAlignment="1">
      <alignment horizontal="center"/>
      <protection/>
    </xf>
    <xf numFmtId="0" fontId="48" fillId="5" borderId="0" xfId="69" applyFont="1" applyFill="1" applyBorder="1">
      <alignment/>
      <protection/>
    </xf>
    <xf numFmtId="0" fontId="77" fillId="5" borderId="0" xfId="68" applyFont="1" applyFill="1" applyBorder="1">
      <alignment/>
      <protection/>
    </xf>
    <xf numFmtId="0" fontId="78" fillId="5" borderId="12" xfId="68" applyFont="1" applyFill="1" applyBorder="1" applyAlignment="1">
      <alignment horizontal="center" vertical="center"/>
      <protection/>
    </xf>
    <xf numFmtId="0" fontId="78" fillId="5" borderId="12" xfId="68" applyFont="1" applyFill="1" applyBorder="1" applyAlignment="1">
      <alignment horizontal="left" vertical="center"/>
      <protection/>
    </xf>
    <xf numFmtId="4" fontId="78" fillId="5" borderId="12" xfId="68" applyNumberFormat="1" applyFont="1" applyFill="1" applyBorder="1" applyAlignment="1">
      <alignment horizontal="center" vertical="center"/>
      <protection/>
    </xf>
    <xf numFmtId="0" fontId="48" fillId="5" borderId="0" xfId="69" applyFont="1" applyFill="1" applyBorder="1" applyAlignment="1">
      <alignment vertical="center"/>
      <protection/>
    </xf>
    <xf numFmtId="0" fontId="78" fillId="5" borderId="0" xfId="68" applyFont="1" applyFill="1" applyBorder="1" applyAlignment="1">
      <alignment horizontal="center" vertical="center"/>
      <protection/>
    </xf>
    <xf numFmtId="0" fontId="78" fillId="5" borderId="0" xfId="68" applyFont="1" applyFill="1" applyBorder="1" applyAlignment="1">
      <alignment horizontal="left" vertical="center"/>
      <protection/>
    </xf>
    <xf numFmtId="4" fontId="78" fillId="5" borderId="0" xfId="68" applyNumberFormat="1" applyFont="1" applyFill="1" applyBorder="1" applyAlignment="1">
      <alignment horizontal="center" vertical="center"/>
      <protection/>
    </xf>
    <xf numFmtId="0" fontId="77" fillId="5" borderId="0" xfId="0" applyFont="1" applyFill="1" applyAlignment="1">
      <alignment horizontal="center" vertical="top"/>
    </xf>
    <xf numFmtId="0" fontId="81" fillId="5" borderId="18" xfId="69" applyFont="1" applyFill="1" applyBorder="1" applyAlignment="1">
      <alignment horizontal="center"/>
      <protection/>
    </xf>
    <xf numFmtId="0" fontId="81" fillId="5" borderId="10" xfId="69" applyFont="1" applyFill="1" applyBorder="1" applyAlignment="1">
      <alignment horizontal="left"/>
      <protection/>
    </xf>
    <xf numFmtId="0" fontId="54" fillId="5" borderId="10" xfId="69" applyFont="1" applyFill="1" applyBorder="1">
      <alignment/>
      <protection/>
    </xf>
    <xf numFmtId="0" fontId="82" fillId="5" borderId="10" xfId="69" applyFont="1" applyFill="1" applyBorder="1" applyAlignment="1">
      <alignment horizontal="left"/>
      <protection/>
    </xf>
    <xf numFmtId="4" fontId="82" fillId="5" borderId="10" xfId="69" applyNumberFormat="1" applyFont="1" applyFill="1" applyBorder="1" applyAlignment="1">
      <alignment horizontal="center"/>
      <protection/>
    </xf>
    <xf numFmtId="4" fontId="82" fillId="5" borderId="19" xfId="68" applyNumberFormat="1" applyFont="1" applyFill="1" applyBorder="1" applyAlignment="1">
      <alignment horizontal="center"/>
      <protection/>
    </xf>
    <xf numFmtId="0" fontId="77" fillId="5" borderId="10" xfId="69" applyFont="1" applyFill="1" applyBorder="1" applyAlignment="1">
      <alignment horizontal="center"/>
      <protection/>
    </xf>
    <xf numFmtId="0" fontId="77" fillId="5" borderId="10" xfId="69" applyFont="1" applyFill="1" applyBorder="1" applyAlignment="1">
      <alignment horizontal="left"/>
      <protection/>
    </xf>
    <xf numFmtId="4" fontId="77" fillId="5" borderId="10" xfId="69" applyNumberFormat="1" applyFont="1" applyFill="1" applyBorder="1" applyAlignment="1">
      <alignment horizontal="center"/>
      <protection/>
    </xf>
    <xf numFmtId="0" fontId="0" fillId="5" borderId="0" xfId="69" applyFont="1" applyFill="1" applyBorder="1">
      <alignment/>
      <protection/>
    </xf>
    <xf numFmtId="0" fontId="82" fillId="5" borderId="13" xfId="69" applyFont="1" applyFill="1" applyBorder="1" applyAlignment="1">
      <alignment horizontal="center"/>
      <protection/>
    </xf>
    <xf numFmtId="0" fontId="78" fillId="5" borderId="13" xfId="69" applyFont="1" applyFill="1" applyBorder="1" applyAlignment="1">
      <alignment horizontal="left"/>
      <protection/>
    </xf>
    <xf numFmtId="0" fontId="82" fillId="5" borderId="13" xfId="69" applyFont="1" applyFill="1" applyBorder="1" applyAlignment="1">
      <alignment horizontal="left"/>
      <protection/>
    </xf>
    <xf numFmtId="4" fontId="78" fillId="5" borderId="13" xfId="69" applyNumberFormat="1" applyFont="1" applyFill="1" applyBorder="1" applyAlignment="1">
      <alignment horizontal="center"/>
      <protection/>
    </xf>
    <xf numFmtId="4" fontId="78" fillId="5" borderId="13" xfId="68" applyNumberFormat="1" applyFont="1" applyFill="1" applyBorder="1" applyAlignment="1">
      <alignment horizontal="center"/>
      <protection/>
    </xf>
    <xf numFmtId="0" fontId="35" fillId="5" borderId="23" xfId="69" applyFont="1" applyFill="1" applyBorder="1" applyAlignment="1">
      <alignment horizontal="center" vertical="center"/>
      <protection/>
    </xf>
    <xf numFmtId="0" fontId="35" fillId="5" borderId="12" xfId="69" applyFont="1" applyFill="1" applyBorder="1" applyAlignment="1">
      <alignment vertical="center"/>
      <protection/>
    </xf>
    <xf numFmtId="0" fontId="35" fillId="5" borderId="12" xfId="69" applyFont="1" applyFill="1" applyBorder="1" applyAlignment="1">
      <alignment horizontal="center" vertical="center"/>
      <protection/>
    </xf>
    <xf numFmtId="4" fontId="70" fillId="5" borderId="12" xfId="69" applyNumberFormat="1" applyFont="1" applyFill="1" applyBorder="1" applyAlignment="1">
      <alignment horizontal="center" vertical="center"/>
      <protection/>
    </xf>
    <xf numFmtId="4" fontId="70" fillId="5" borderId="24" xfId="69" applyNumberFormat="1" applyFont="1" applyFill="1" applyBorder="1" applyAlignment="1">
      <alignment horizontal="center" vertical="center"/>
      <protection/>
    </xf>
    <xf numFmtId="0" fontId="70" fillId="5" borderId="13" xfId="69" applyFont="1" applyFill="1" applyBorder="1" applyAlignment="1">
      <alignment horizontal="center" vertical="center"/>
      <protection/>
    </xf>
    <xf numFmtId="0" fontId="70" fillId="5" borderId="13" xfId="69" applyFont="1" applyFill="1" applyBorder="1" applyAlignment="1">
      <alignment vertical="center"/>
      <protection/>
    </xf>
    <xf numFmtId="4" fontId="70" fillId="5" borderId="13" xfId="69" applyNumberFormat="1" applyFont="1" applyFill="1" applyBorder="1" applyAlignment="1">
      <alignment horizontal="center" vertical="center"/>
      <protection/>
    </xf>
    <xf numFmtId="0" fontId="70" fillId="5" borderId="0" xfId="69" applyFont="1" applyFill="1" applyBorder="1" applyAlignment="1">
      <alignment horizontal="center" vertical="center"/>
      <protection/>
    </xf>
    <xf numFmtId="0" fontId="70" fillId="5" borderId="0" xfId="69" applyFont="1" applyFill="1" applyBorder="1" applyAlignment="1">
      <alignment vertical="center"/>
      <protection/>
    </xf>
    <xf numFmtId="0" fontId="0" fillId="0" borderId="0" xfId="68" applyFont="1" applyFill="1">
      <alignment/>
      <protection/>
    </xf>
    <xf numFmtId="0" fontId="0" fillId="0" borderId="0" xfId="68" applyFont="1" applyFill="1" applyAlignment="1">
      <alignment horizontal="center"/>
      <protection/>
    </xf>
    <xf numFmtId="4" fontId="0" fillId="0" borderId="0" xfId="68" applyNumberFormat="1" applyFont="1" applyFill="1" applyBorder="1" applyAlignment="1">
      <alignment horizontal="center"/>
      <protection/>
    </xf>
    <xf numFmtId="4" fontId="0" fillId="0" borderId="0" xfId="68" applyNumberFormat="1" applyFont="1" applyFill="1" applyAlignment="1">
      <alignment horizontal="center"/>
      <protection/>
    </xf>
    <xf numFmtId="166" fontId="0" fillId="0" borderId="0" xfId="68" applyNumberFormat="1" applyFont="1" applyFill="1" applyBorder="1" applyAlignment="1">
      <alignment horizontal="center"/>
      <protection/>
    </xf>
    <xf numFmtId="0" fontId="0" fillId="0" borderId="0" xfId="68" applyFont="1" applyBorder="1" applyAlignment="1">
      <alignment horizontal="center"/>
      <protection/>
    </xf>
    <xf numFmtId="0" fontId="0" fillId="0" borderId="0" xfId="73" applyFont="1" applyFill="1" applyBorder="1" applyAlignment="1">
      <alignment horizontal="left" wrapText="1"/>
      <protection/>
    </xf>
    <xf numFmtId="0" fontId="0" fillId="0" borderId="25" xfId="68" applyFont="1" applyFill="1" applyBorder="1" applyAlignment="1">
      <alignment horizontal="center"/>
      <protection/>
    </xf>
    <xf numFmtId="166" fontId="0" fillId="19" borderId="0" xfId="68" applyNumberFormat="1" applyFont="1" applyFill="1" applyBorder="1" applyAlignment="1">
      <alignment horizontal="center"/>
      <protection/>
    </xf>
    <xf numFmtId="166" fontId="0" fillId="0" borderId="0" xfId="68" applyNumberFormat="1" applyFont="1" applyFill="1" applyAlignment="1">
      <alignment horizontal="center"/>
      <protection/>
    </xf>
    <xf numFmtId="0" fontId="0" fillId="0" borderId="0" xfId="68" applyFont="1" applyFill="1" applyBorder="1" applyAlignment="1">
      <alignment horizontal="center"/>
      <protection/>
    </xf>
    <xf numFmtId="0" fontId="0" fillId="0" borderId="0" xfId="68" applyFont="1" applyFill="1" applyBorder="1">
      <alignment/>
      <protection/>
    </xf>
    <xf numFmtId="1" fontId="0" fillId="0" borderId="0" xfId="68" applyNumberFormat="1" applyFont="1" applyFill="1" applyBorder="1" applyAlignment="1">
      <alignment horizontal="center"/>
      <protection/>
    </xf>
    <xf numFmtId="0" fontId="54" fillId="5" borderId="0" xfId="87" applyFont="1" applyFill="1" applyBorder="1" applyAlignment="1">
      <alignment horizontal="center"/>
      <protection/>
    </xf>
    <xf numFmtId="0" fontId="77" fillId="5" borderId="0" xfId="0" applyFont="1" applyFill="1" applyBorder="1" applyAlignment="1">
      <alignment/>
    </xf>
    <xf numFmtId="166" fontId="0" fillId="5" borderId="0" xfId="68" applyNumberFormat="1" applyFont="1" applyFill="1" applyAlignment="1">
      <alignment horizontal="center"/>
      <protection/>
    </xf>
    <xf numFmtId="1" fontId="77" fillId="5" borderId="0" xfId="89" applyNumberFormat="1" applyFont="1" applyFill="1" applyAlignment="1" applyProtection="1">
      <alignment horizontal="center" vertical="top" wrapText="1"/>
      <protection locked="0"/>
    </xf>
    <xf numFmtId="0" fontId="0" fillId="5" borderId="0" xfId="87" applyFont="1" applyFill="1" applyAlignment="1">
      <alignment horizontal="center"/>
      <protection/>
    </xf>
    <xf numFmtId="4" fontId="0" fillId="5" borderId="0" xfId="69" applyNumberFormat="1" applyFont="1" applyFill="1" applyAlignment="1">
      <alignment horizontal="center"/>
      <protection/>
    </xf>
    <xf numFmtId="0" fontId="0" fillId="5" borderId="0" xfId="69" applyFont="1" applyFill="1">
      <alignment/>
      <protection/>
    </xf>
    <xf numFmtId="49" fontId="0" fillId="5" borderId="0" xfId="0" applyNumberFormat="1" applyFont="1" applyFill="1" applyAlignment="1" applyProtection="1">
      <alignment horizontal="center" vertical="top" wrapText="1"/>
      <protection locked="0"/>
    </xf>
    <xf numFmtId="0" fontId="0" fillId="5" borderId="0" xfId="69" applyFont="1" applyFill="1" applyAlignment="1">
      <alignment horizontal="center"/>
      <protection/>
    </xf>
    <xf numFmtId="1" fontId="0" fillId="5" borderId="0" xfId="89" applyNumberFormat="1" applyFont="1" applyFill="1" applyAlignment="1" applyProtection="1">
      <alignment horizontal="center" vertical="top" wrapText="1"/>
      <protection locked="0"/>
    </xf>
    <xf numFmtId="0" fontId="0" fillId="5" borderId="0" xfId="87" applyFont="1" applyFill="1" applyAlignment="1">
      <alignment horizontal="left" wrapText="1"/>
      <protection/>
    </xf>
    <xf numFmtId="1" fontId="77" fillId="5" borderId="13" xfId="89" applyNumberFormat="1" applyFont="1" applyFill="1" applyBorder="1" applyAlignment="1" applyProtection="1">
      <alignment horizontal="center" vertical="top" wrapText="1"/>
      <protection locked="0"/>
    </xf>
    <xf numFmtId="0" fontId="77" fillId="5" borderId="13" xfId="87" applyFont="1" applyFill="1" applyBorder="1" applyAlignment="1">
      <alignment horizontal="left" wrapText="1"/>
      <protection/>
    </xf>
    <xf numFmtId="0" fontId="77" fillId="5" borderId="13" xfId="68" applyFont="1" applyFill="1" applyBorder="1" applyAlignment="1">
      <alignment horizontal="center"/>
      <protection/>
    </xf>
    <xf numFmtId="166" fontId="77" fillId="5" borderId="13" xfId="68" applyNumberFormat="1" applyFont="1" applyFill="1" applyBorder="1" applyAlignment="1">
      <alignment horizontal="center"/>
      <protection/>
    </xf>
    <xf numFmtId="4" fontId="77" fillId="5" borderId="13" xfId="68" applyNumberFormat="1" applyFont="1" applyFill="1" applyBorder="1" applyAlignment="1">
      <alignment horizontal="center"/>
      <protection/>
    </xf>
    <xf numFmtId="0" fontId="77" fillId="5" borderId="0" xfId="68" applyFont="1" applyFill="1">
      <alignment/>
      <protection/>
    </xf>
    <xf numFmtId="0" fontId="78" fillId="5" borderId="0" xfId="68" applyFont="1" applyFill="1" applyAlignment="1">
      <alignment horizontal="center"/>
      <protection/>
    </xf>
    <xf numFmtId="0" fontId="78" fillId="5" borderId="0" xfId="68" applyFont="1" applyFill="1" applyAlignment="1">
      <alignment horizontal="left"/>
      <protection/>
    </xf>
    <xf numFmtId="4" fontId="78" fillId="5" borderId="0" xfId="68" applyNumberFormat="1" applyFont="1" applyFill="1" applyAlignment="1">
      <alignment horizontal="center"/>
      <protection/>
    </xf>
    <xf numFmtId="0" fontId="78" fillId="5" borderId="0" xfId="68" applyFont="1" applyFill="1">
      <alignment/>
      <protection/>
    </xf>
    <xf numFmtId="0" fontId="0" fillId="5" borderId="0" xfId="68" applyFont="1" applyFill="1" applyAlignment="1">
      <alignment vertical="top" wrapText="1"/>
      <protection/>
    </xf>
    <xf numFmtId="0" fontId="0" fillId="5" borderId="0" xfId="77" applyFont="1" applyFill="1" applyBorder="1" applyAlignment="1">
      <alignment vertical="top"/>
      <protection/>
    </xf>
    <xf numFmtId="0" fontId="0" fillId="5" borderId="0" xfId="77" applyFont="1" applyFill="1" applyBorder="1" applyAlignment="1">
      <alignment horizontal="left" vertical="top"/>
      <protection/>
    </xf>
    <xf numFmtId="0" fontId="70" fillId="0" borderId="0" xfId="0" applyFont="1" applyFill="1" applyBorder="1" applyAlignment="1">
      <alignment/>
    </xf>
    <xf numFmtId="0" fontId="0" fillId="0" borderId="0" xfId="90" applyFont="1" applyFill="1" applyBorder="1" applyAlignment="1" applyProtection="1">
      <alignment horizontal="center" wrapText="1"/>
      <protection/>
    </xf>
    <xf numFmtId="170" fontId="0" fillId="0" borderId="0" xfId="90" applyNumberFormat="1" applyFont="1" applyFill="1" applyBorder="1" applyAlignment="1" applyProtection="1">
      <alignment horizontal="center"/>
      <protection/>
    </xf>
    <xf numFmtId="170" fontId="0" fillId="0" borderId="0" xfId="90" applyNumberFormat="1" applyFont="1" applyFill="1" applyBorder="1" applyAlignment="1" applyProtection="1">
      <alignment horizontal="center"/>
      <protection locked="0"/>
    </xf>
    <xf numFmtId="0" fontId="0" fillId="0" borderId="22" xfId="0" applyFont="1" applyFill="1" applyBorder="1" applyAlignment="1">
      <alignment/>
    </xf>
    <xf numFmtId="0" fontId="0" fillId="0" borderId="22" xfId="90" applyFont="1" applyFill="1" applyBorder="1" applyAlignment="1" applyProtection="1">
      <alignment horizontal="center" wrapText="1"/>
      <protection/>
    </xf>
    <xf numFmtId="170" fontId="0" fillId="0" borderId="22" xfId="90" applyNumberFormat="1" applyFont="1" applyFill="1" applyBorder="1" applyAlignment="1" applyProtection="1">
      <alignment horizontal="center"/>
      <protection/>
    </xf>
    <xf numFmtId="2" fontId="0" fillId="0" borderId="22" xfId="0" applyNumberFormat="1" applyFont="1" applyFill="1" applyBorder="1" applyAlignment="1">
      <alignment/>
    </xf>
    <xf numFmtId="171" fontId="0" fillId="0" borderId="22" xfId="90" applyNumberFormat="1" applyFont="1" applyFill="1" applyBorder="1" applyAlignment="1" applyProtection="1">
      <alignment horizontal="center"/>
      <protection/>
    </xf>
    <xf numFmtId="170" fontId="0" fillId="0" borderId="22" xfId="90" applyNumberFormat="1" applyFont="1" applyFill="1" applyBorder="1" applyAlignment="1" applyProtection="1">
      <alignment horizontal="center"/>
      <protection locked="0"/>
    </xf>
    <xf numFmtId="49" fontId="80" fillId="5" borderId="0" xfId="88" applyNumberFormat="1" applyFont="1" applyFill="1" applyBorder="1" applyAlignment="1" applyProtection="1">
      <alignment horizontal="center" vertical="top" wrapText="1"/>
      <protection locked="0"/>
    </xf>
    <xf numFmtId="0" fontId="80" fillId="5" borderId="0" xfId="73" applyFont="1" applyFill="1" applyBorder="1" applyAlignment="1">
      <alignment horizontal="left" vertical="top" wrapText="1"/>
      <protection/>
    </xf>
    <xf numFmtId="0" fontId="80" fillId="5" borderId="0" xfId="88" applyFont="1" applyFill="1" applyBorder="1" applyAlignment="1">
      <alignment horizontal="center"/>
      <protection/>
    </xf>
    <xf numFmtId="1" fontId="80" fillId="5" borderId="0" xfId="88" applyNumberFormat="1" applyFont="1" applyFill="1" applyBorder="1" applyAlignment="1">
      <alignment horizontal="center"/>
      <protection/>
    </xf>
    <xf numFmtId="4" fontId="80" fillId="5" borderId="0" xfId="88" applyNumberFormat="1" applyFont="1" applyFill="1" applyBorder="1" applyAlignment="1">
      <alignment horizontal="center"/>
      <protection/>
    </xf>
    <xf numFmtId="4" fontId="80" fillId="5" borderId="0" xfId="68" applyNumberFormat="1" applyFont="1" applyFill="1" applyBorder="1" applyAlignment="1">
      <alignment horizontal="center"/>
      <protection/>
    </xf>
    <xf numFmtId="0" fontId="80" fillId="5" borderId="0" xfId="88" applyFont="1" applyFill="1" applyBorder="1">
      <alignment/>
      <protection/>
    </xf>
    <xf numFmtId="0" fontId="0" fillId="5" borderId="0" xfId="88" applyFont="1" applyFill="1" applyBorder="1" applyAlignment="1">
      <alignment horizontal="center"/>
      <protection/>
    </xf>
    <xf numFmtId="49" fontId="0" fillId="5" borderId="0" xfId="88" applyNumberFormat="1" applyFont="1" applyFill="1" applyBorder="1" applyAlignment="1" applyProtection="1">
      <alignment horizontal="center" vertical="top" wrapText="1"/>
      <protection locked="0"/>
    </xf>
    <xf numFmtId="0" fontId="0" fillId="5" borderId="0" xfId="73" applyFont="1" applyFill="1" applyBorder="1" applyAlignment="1">
      <alignment horizontal="left" vertical="top" wrapText="1"/>
      <protection/>
    </xf>
    <xf numFmtId="0" fontId="0" fillId="5" borderId="0" xfId="88" applyFont="1" applyFill="1" applyBorder="1">
      <alignment/>
      <protection/>
    </xf>
    <xf numFmtId="0" fontId="0" fillId="5" borderId="0" xfId="73" applyFont="1" applyFill="1" applyBorder="1" applyAlignment="1">
      <alignment horizontal="left" wrapText="1"/>
      <protection/>
    </xf>
    <xf numFmtId="1" fontId="0" fillId="5" borderId="0" xfId="60" applyNumberFormat="1" applyFont="1" applyFill="1" applyBorder="1" applyAlignment="1" applyProtection="1">
      <alignment horizontal="center" vertical="top" wrapText="1"/>
      <protection locked="0"/>
    </xf>
    <xf numFmtId="0" fontId="70" fillId="5" borderId="0" xfId="68" applyFont="1" applyFill="1" applyAlignment="1">
      <alignment horizontal="left" wrapText="1"/>
      <protection/>
    </xf>
    <xf numFmtId="4" fontId="0" fillId="5" borderId="0" xfId="70" applyNumberFormat="1" applyFont="1" applyFill="1" applyAlignment="1">
      <alignment horizontal="center"/>
      <protection/>
    </xf>
    <xf numFmtId="0" fontId="0" fillId="5" borderId="0" xfId="70" applyFont="1" applyFill="1">
      <alignment/>
      <protection/>
    </xf>
    <xf numFmtId="0" fontId="0" fillId="5" borderId="0" xfId="72" applyFont="1" applyFill="1">
      <alignment/>
      <protection/>
    </xf>
    <xf numFmtId="1" fontId="0" fillId="5" borderId="0" xfId="72" applyNumberFormat="1" applyFont="1" applyFill="1" applyAlignment="1">
      <alignment horizontal="center"/>
      <protection/>
    </xf>
    <xf numFmtId="4" fontId="0" fillId="5" borderId="0" xfId="72" applyNumberFormat="1" applyFont="1" applyFill="1" applyAlignment="1">
      <alignment horizontal="center"/>
      <protection/>
    </xf>
    <xf numFmtId="0" fontId="0" fillId="5" borderId="0" xfId="72" applyFont="1" applyFill="1" applyAlignment="1">
      <alignment horizontal="left"/>
      <protection/>
    </xf>
    <xf numFmtId="0" fontId="0" fillId="5" borderId="0" xfId="77" applyFont="1" applyFill="1" applyBorder="1" applyAlignment="1">
      <alignment/>
      <protection/>
    </xf>
    <xf numFmtId="49" fontId="0" fillId="5" borderId="0" xfId="88" applyNumberFormat="1" applyFont="1" applyFill="1" applyBorder="1" applyAlignment="1" applyProtection="1">
      <alignment horizontal="center" vertical="top"/>
      <protection locked="0"/>
    </xf>
    <xf numFmtId="0" fontId="0" fillId="5" borderId="0" xfId="74" applyFont="1" applyFill="1" applyBorder="1" applyAlignment="1">
      <alignment horizontal="left" wrapText="1"/>
      <protection/>
    </xf>
    <xf numFmtId="0" fontId="16" fillId="5" borderId="0" xfId="83" applyFont="1" applyFill="1">
      <alignment/>
      <protection/>
    </xf>
    <xf numFmtId="0" fontId="0" fillId="5" borderId="0" xfId="85" applyFont="1" applyFill="1" applyAlignment="1">
      <alignment horizontal="center"/>
      <protection/>
    </xf>
    <xf numFmtId="0" fontId="0" fillId="5" borderId="0" xfId="85" applyFont="1" applyFill="1">
      <alignment/>
      <protection/>
    </xf>
    <xf numFmtId="0" fontId="35" fillId="5" borderId="0" xfId="70" applyFont="1" applyFill="1">
      <alignment/>
      <protection/>
    </xf>
    <xf numFmtId="0" fontId="0" fillId="5" borderId="0" xfId="84" applyFont="1" applyFill="1" applyAlignment="1">
      <alignment horizontal="center"/>
      <protection/>
    </xf>
    <xf numFmtId="0" fontId="0" fillId="5" borderId="0" xfId="88" applyFont="1" applyFill="1" applyAlignment="1">
      <alignment horizontal="center"/>
      <protection/>
    </xf>
    <xf numFmtId="1" fontId="0" fillId="5" borderId="0" xfId="88" applyNumberFormat="1" applyFont="1" applyFill="1" applyAlignment="1">
      <alignment horizontal="center"/>
      <protection/>
    </xf>
    <xf numFmtId="4" fontId="0" fillId="5" borderId="0" xfId="88" applyNumberFormat="1" applyFont="1" applyFill="1" applyAlignment="1">
      <alignment horizontal="center"/>
      <protection/>
    </xf>
    <xf numFmtId="0" fontId="83" fillId="5" borderId="0" xfId="68" applyFont="1" applyFill="1">
      <alignment/>
      <protection/>
    </xf>
    <xf numFmtId="166" fontId="0" fillId="5" borderId="0" xfId="68" applyNumberFormat="1" applyFont="1" applyFill="1" applyBorder="1" applyAlignment="1">
      <alignment horizontal="center"/>
      <protection/>
    </xf>
    <xf numFmtId="4" fontId="77" fillId="5" borderId="0" xfId="88" applyNumberFormat="1" applyFont="1" applyFill="1" applyBorder="1" applyAlignment="1">
      <alignment horizontal="center"/>
      <protection/>
    </xf>
    <xf numFmtId="0" fontId="37" fillId="5" borderId="0" xfId="67" applyFont="1" applyFill="1" applyBorder="1">
      <alignment/>
      <protection/>
    </xf>
    <xf numFmtId="170" fontId="37" fillId="5" borderId="0" xfId="67" applyNumberFormat="1" applyFont="1" applyFill="1" applyBorder="1" applyAlignment="1">
      <alignment horizontal="center"/>
      <protection/>
    </xf>
    <xf numFmtId="4" fontId="77" fillId="5" borderId="0" xfId="67" applyNumberFormat="1" applyFont="1" applyFill="1" applyBorder="1" applyAlignment="1">
      <alignment horizontal="center"/>
      <protection/>
    </xf>
    <xf numFmtId="0" fontId="0" fillId="5" borderId="0" xfId="67" applyFont="1" applyFill="1" applyBorder="1">
      <alignment/>
      <protection/>
    </xf>
    <xf numFmtId="0" fontId="77" fillId="0" borderId="0" xfId="68" applyFont="1" applyFill="1" applyBorder="1" applyAlignment="1">
      <alignment horizontal="left" wrapText="1"/>
      <protection/>
    </xf>
    <xf numFmtId="49" fontId="80" fillId="5" borderId="0" xfId="0" applyNumberFormat="1" applyFont="1" applyFill="1" applyAlignment="1" applyProtection="1">
      <alignment horizontal="center" vertical="top" wrapText="1"/>
      <protection locked="0"/>
    </xf>
    <xf numFmtId="0" fontId="80" fillId="5" borderId="0" xfId="68" applyFont="1" applyFill="1" applyBorder="1" applyAlignment="1">
      <alignment horizontal="left" wrapText="1"/>
      <protection/>
    </xf>
    <xf numFmtId="0" fontId="80" fillId="5" borderId="0" xfId="68" applyFont="1" applyFill="1" applyAlignment="1">
      <alignment horizontal="center"/>
      <protection/>
    </xf>
    <xf numFmtId="0" fontId="80" fillId="5" borderId="0" xfId="68" applyFont="1" applyFill="1" applyBorder="1" applyAlignment="1">
      <alignment horizontal="center"/>
      <protection/>
    </xf>
    <xf numFmtId="0" fontId="80" fillId="5" borderId="0" xfId="68" applyFont="1" applyFill="1">
      <alignment/>
      <protection/>
    </xf>
    <xf numFmtId="0" fontId="0" fillId="5" borderId="0" xfId="0" applyFont="1" applyFill="1" applyBorder="1" applyAlignment="1">
      <alignment horizontal="right"/>
    </xf>
    <xf numFmtId="4" fontId="77" fillId="5" borderId="0" xfId="0" applyNumberFormat="1" applyFont="1" applyFill="1" applyBorder="1" applyAlignment="1">
      <alignment horizontal="center"/>
    </xf>
    <xf numFmtId="0" fontId="80" fillId="5" borderId="0" xfId="0" applyFont="1" applyFill="1" applyBorder="1" applyAlignment="1">
      <alignment horizontal="center"/>
    </xf>
    <xf numFmtId="0" fontId="80" fillId="5" borderId="0" xfId="0" applyFont="1" applyFill="1" applyBorder="1" applyAlignment="1">
      <alignment/>
    </xf>
    <xf numFmtId="0" fontId="80" fillId="5" borderId="0" xfId="0" applyFont="1" applyFill="1" applyBorder="1" applyAlignment="1">
      <alignment horizontal="center"/>
    </xf>
    <xf numFmtId="4" fontId="77" fillId="5" borderId="0" xfId="0" applyNumberFormat="1" applyFont="1" applyFill="1" applyAlignment="1">
      <alignment horizontal="center"/>
    </xf>
    <xf numFmtId="4" fontId="79" fillId="5" borderId="0" xfId="69" applyNumberFormat="1" applyFont="1" applyFill="1" applyBorder="1" applyAlignment="1">
      <alignment horizontal="center"/>
      <protection/>
    </xf>
    <xf numFmtId="0" fontId="80" fillId="5" borderId="0" xfId="0" applyFont="1" applyFill="1" applyBorder="1" applyAlignment="1">
      <alignment horizontal="right"/>
    </xf>
    <xf numFmtId="0" fontId="70" fillId="5" borderId="0" xfId="68" applyFont="1" applyFill="1" applyBorder="1" applyAlignment="1">
      <alignment horizontal="center"/>
      <protection/>
    </xf>
    <xf numFmtId="0" fontId="70" fillId="5" borderId="0" xfId="68" applyFont="1" applyFill="1" applyBorder="1" applyAlignment="1">
      <alignment horizontal="left"/>
      <protection/>
    </xf>
    <xf numFmtId="4" fontId="70" fillId="5" borderId="0" xfId="68" applyNumberFormat="1" applyFont="1" applyFill="1" applyAlignment="1">
      <alignment horizontal="center"/>
      <protection/>
    </xf>
    <xf numFmtId="0" fontId="84" fillId="5" borderId="0" xfId="69" applyFont="1" applyFill="1" applyBorder="1" applyAlignment="1">
      <alignment vertical="center"/>
      <protection/>
    </xf>
    <xf numFmtId="0" fontId="0" fillId="5" borderId="0" xfId="68" applyFont="1" applyFill="1" applyAlignment="1">
      <alignment horizontal="left" wrapText="1"/>
      <protection/>
    </xf>
    <xf numFmtId="0" fontId="85" fillId="5" borderId="0" xfId="69" applyFont="1" applyFill="1" applyBorder="1" applyAlignment="1">
      <alignment horizontal="center" vertical="center"/>
      <protection/>
    </xf>
    <xf numFmtId="0" fontId="85" fillId="5" borderId="0" xfId="69" applyFont="1" applyFill="1" applyBorder="1" applyAlignment="1">
      <alignment vertical="center"/>
      <protection/>
    </xf>
    <xf numFmtId="4" fontId="85" fillId="5" borderId="0" xfId="69" applyNumberFormat="1" applyFont="1" applyFill="1" applyBorder="1" applyAlignment="1">
      <alignment horizontal="center" vertical="center"/>
      <protection/>
    </xf>
    <xf numFmtId="0" fontId="0" fillId="5" borderId="0" xfId="66" applyFont="1" applyFill="1" applyBorder="1" applyAlignment="1">
      <alignment horizontal="left"/>
      <protection/>
    </xf>
    <xf numFmtId="4" fontId="0" fillId="5" borderId="22" xfId="0" applyNumberFormat="1" applyFont="1" applyFill="1" applyBorder="1" applyAlignment="1">
      <alignment horizontal="center"/>
    </xf>
    <xf numFmtId="49" fontId="0" fillId="5" borderId="0" xfId="66" applyNumberFormat="1" applyFont="1" applyFill="1" applyAlignment="1" applyProtection="1">
      <alignment horizontal="center" vertical="top" wrapText="1"/>
      <protection locked="0"/>
    </xf>
    <xf numFmtId="0" fontId="78" fillId="5" borderId="13" xfId="69" applyFont="1" applyFill="1" applyBorder="1" applyAlignment="1">
      <alignment horizontal="center" vertical="center"/>
      <protection/>
    </xf>
    <xf numFmtId="0" fontId="78" fillId="5" borderId="13" xfId="69" applyFont="1" applyFill="1" applyBorder="1" applyAlignment="1">
      <alignment vertical="center"/>
      <protection/>
    </xf>
    <xf numFmtId="0" fontId="85" fillId="5" borderId="13" xfId="69" applyFont="1" applyFill="1" applyBorder="1" applyAlignment="1">
      <alignment vertical="center"/>
      <protection/>
    </xf>
    <xf numFmtId="0" fontId="85" fillId="5" borderId="13" xfId="69" applyFont="1" applyFill="1" applyBorder="1" applyAlignment="1">
      <alignment horizontal="center" vertical="center"/>
      <protection/>
    </xf>
    <xf numFmtId="4" fontId="85" fillId="5" borderId="13" xfId="69" applyNumberFormat="1" applyFont="1" applyFill="1" applyBorder="1" applyAlignment="1">
      <alignment horizontal="center" vertical="center"/>
      <protection/>
    </xf>
    <xf numFmtId="0" fontId="77" fillId="5" borderId="0" xfId="68" applyFont="1" applyFill="1" applyBorder="1" applyAlignment="1">
      <alignment horizontal="left" wrapText="1"/>
      <protection/>
    </xf>
    <xf numFmtId="0" fontId="78" fillId="5" borderId="0" xfId="69" applyFont="1" applyFill="1" applyBorder="1" applyAlignment="1">
      <alignment horizontal="center" vertical="center"/>
      <protection/>
    </xf>
    <xf numFmtId="0" fontId="77" fillId="5" borderId="0" xfId="60" applyFont="1" applyFill="1" applyBorder="1">
      <alignment/>
      <protection/>
    </xf>
    <xf numFmtId="0" fontId="78" fillId="5" borderId="0" xfId="69" applyFont="1" applyFill="1" applyBorder="1" applyAlignment="1">
      <alignment vertical="center"/>
      <protection/>
    </xf>
    <xf numFmtId="4" fontId="78" fillId="5" borderId="0" xfId="69" applyNumberFormat="1" applyFont="1" applyFill="1" applyBorder="1" applyAlignment="1">
      <alignment horizontal="center" vertical="center"/>
      <protection/>
    </xf>
    <xf numFmtId="0" fontId="77" fillId="5" borderId="0" xfId="91" applyFont="1" applyFill="1" applyBorder="1">
      <alignment/>
      <protection/>
    </xf>
    <xf numFmtId="0" fontId="80" fillId="5" borderId="0" xfId="0" applyFont="1" applyFill="1" applyAlignment="1">
      <alignment horizontal="center" vertical="top"/>
    </xf>
    <xf numFmtId="0" fontId="37" fillId="5" borderId="0" xfId="0" applyFont="1" applyFill="1" applyBorder="1" applyAlignment="1">
      <alignment horizontal="center"/>
    </xf>
    <xf numFmtId="170" fontId="37" fillId="5" borderId="0" xfId="0" applyNumberFormat="1" applyFont="1" applyFill="1" applyBorder="1" applyAlignment="1">
      <alignment horizontal="center"/>
    </xf>
    <xf numFmtId="0" fontId="0" fillId="5" borderId="0" xfId="76" applyFont="1" applyFill="1" applyBorder="1" applyAlignment="1">
      <alignment horizontal="left"/>
      <protection/>
    </xf>
    <xf numFmtId="0" fontId="0" fillId="5" borderId="0" xfId="68" applyFont="1" applyFill="1" applyBorder="1" applyAlignment="1">
      <alignment wrapText="1"/>
      <protection/>
    </xf>
    <xf numFmtId="0" fontId="77" fillId="5" borderId="0" xfId="76" applyFont="1" applyFill="1" applyBorder="1" applyAlignment="1">
      <alignment horizontal="left"/>
      <protection/>
    </xf>
    <xf numFmtId="166" fontId="77" fillId="5" borderId="0" xfId="68" applyNumberFormat="1" applyFont="1" applyFill="1" applyBorder="1" applyAlignment="1">
      <alignment horizontal="center"/>
      <protection/>
    </xf>
    <xf numFmtId="0" fontId="77" fillId="5" borderId="0" xfId="92" applyFont="1" applyFill="1" applyBorder="1" applyAlignment="1">
      <alignment horizontal="left" vertical="top" wrapText="1"/>
      <protection/>
    </xf>
    <xf numFmtId="0" fontId="86" fillId="5" borderId="0" xfId="92" applyFont="1" applyFill="1" applyBorder="1" applyAlignment="1">
      <alignment horizontal="left" vertical="top" wrapText="1"/>
      <protection/>
    </xf>
    <xf numFmtId="0" fontId="77" fillId="5" borderId="0" xfId="88" applyFont="1" applyFill="1" applyBorder="1" applyAlignment="1">
      <alignment horizontal="center"/>
      <protection/>
    </xf>
    <xf numFmtId="1" fontId="77" fillId="5" borderId="0" xfId="88" applyNumberFormat="1" applyFont="1" applyFill="1" applyBorder="1" applyAlignment="1">
      <alignment horizontal="center"/>
      <protection/>
    </xf>
    <xf numFmtId="0" fontId="77" fillId="5" borderId="13" xfId="68" applyFont="1" applyFill="1" applyBorder="1">
      <alignment/>
      <protection/>
    </xf>
    <xf numFmtId="0" fontId="78" fillId="5" borderId="0" xfId="68" applyFont="1" applyFill="1" applyBorder="1" applyAlignment="1">
      <alignment horizontal="center"/>
      <protection/>
    </xf>
    <xf numFmtId="0" fontId="78" fillId="5" borderId="0" xfId="68" applyFont="1" applyFill="1" applyBorder="1" applyAlignment="1">
      <alignment horizontal="left"/>
      <protection/>
    </xf>
    <xf numFmtId="4" fontId="78" fillId="5" borderId="0" xfId="68" applyNumberFormat="1" applyFont="1" applyFill="1" applyBorder="1" applyAlignment="1">
      <alignment horizontal="center"/>
      <protection/>
    </xf>
    <xf numFmtId="0" fontId="77" fillId="5" borderId="0" xfId="0" applyFont="1" applyFill="1" applyAlignment="1">
      <alignment horizontal="center"/>
    </xf>
    <xf numFmtId="0" fontId="82" fillId="5" borderId="0" xfId="69" applyFont="1" applyFill="1" applyBorder="1" applyAlignment="1">
      <alignment horizontal="center"/>
      <protection/>
    </xf>
    <xf numFmtId="0" fontId="81" fillId="5" borderId="0" xfId="69" applyFont="1" applyFill="1" applyBorder="1" applyAlignment="1">
      <alignment/>
      <protection/>
    </xf>
    <xf numFmtId="0" fontId="82" fillId="5" borderId="0" xfId="69" applyFont="1" applyFill="1" applyBorder="1" applyAlignment="1">
      <alignment horizontal="left"/>
      <protection/>
    </xf>
    <xf numFmtId="4" fontId="82" fillId="5" borderId="0" xfId="69" applyNumberFormat="1" applyFont="1" applyFill="1" applyBorder="1" applyAlignment="1">
      <alignment horizontal="center"/>
      <protection/>
    </xf>
    <xf numFmtId="4" fontId="35" fillId="5" borderId="0" xfId="68" applyNumberFormat="1" applyFont="1" applyFill="1" applyAlignment="1">
      <alignment horizontal="center"/>
      <protection/>
    </xf>
    <xf numFmtId="0" fontId="82" fillId="5" borderId="10" xfId="69" applyFont="1" applyFill="1" applyBorder="1" applyAlignment="1">
      <alignment horizontal="center"/>
      <protection/>
    </xf>
    <xf numFmtId="0" fontId="82" fillId="5" borderId="10" xfId="69" applyFont="1" applyFill="1" applyBorder="1" applyAlignment="1">
      <alignment/>
      <protection/>
    </xf>
    <xf numFmtId="4" fontId="35" fillId="5" borderId="0" xfId="68" applyNumberFormat="1" applyFont="1" applyFill="1" applyBorder="1" applyAlignment="1">
      <alignment horizontal="center"/>
      <protection/>
    </xf>
    <xf numFmtId="0" fontId="30" fillId="5" borderId="0" xfId="0" applyFont="1" applyFill="1" applyAlignment="1">
      <alignment/>
    </xf>
    <xf numFmtId="0" fontId="0" fillId="5" borderId="0" xfId="0" applyFill="1" applyAlignment="1">
      <alignment/>
    </xf>
    <xf numFmtId="4" fontId="0" fillId="5" borderId="0" xfId="0" applyNumberFormat="1" applyFill="1" applyAlignment="1">
      <alignment horizontal="center" vertical="center"/>
    </xf>
    <xf numFmtId="4" fontId="0" fillId="5" borderId="0" xfId="0" applyNumberFormat="1" applyFill="1" applyAlignment="1">
      <alignment horizontal="center"/>
    </xf>
    <xf numFmtId="4" fontId="30" fillId="5" borderId="0" xfId="82" applyNumberFormat="1" applyFont="1" applyFill="1" applyAlignment="1">
      <alignment horizontal="center" vertical="center"/>
      <protection/>
    </xf>
    <xf numFmtId="4" fontId="0" fillId="5" borderId="0" xfId="68" applyNumberFormat="1" applyFont="1" applyFill="1" applyAlignment="1">
      <alignment horizontal="center" vertical="center"/>
      <protection/>
    </xf>
    <xf numFmtId="0" fontId="87" fillId="5" borderId="0" xfId="68" applyFont="1" applyFill="1">
      <alignment/>
      <protection/>
    </xf>
    <xf numFmtId="4" fontId="87" fillId="5" borderId="0" xfId="68" applyNumberFormat="1" applyFont="1" applyFill="1" applyAlignment="1">
      <alignment horizontal="center"/>
      <protection/>
    </xf>
    <xf numFmtId="0" fontId="0" fillId="0" borderId="0" xfId="0" applyFont="1" applyFill="1" applyBorder="1" applyAlignment="1">
      <alignment horizontal="left" vertical="top"/>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172" fontId="0" fillId="0" borderId="0" xfId="105" applyNumberFormat="1" applyFont="1" applyBorder="1" applyAlignment="1">
      <alignment horizontal="right"/>
      <protection/>
    </xf>
    <xf numFmtId="0" fontId="0" fillId="0" borderId="0" xfId="0" applyFont="1" applyBorder="1" applyAlignment="1">
      <alignment horizontal="center"/>
    </xf>
    <xf numFmtId="0" fontId="0" fillId="0" borderId="0" xfId="0" applyFont="1" applyBorder="1" applyAlignment="1">
      <alignment/>
    </xf>
    <xf numFmtId="0" fontId="88" fillId="0" borderId="26"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26" xfId="0" applyFont="1" applyFill="1" applyBorder="1" applyAlignment="1">
      <alignment horizontal="right" vertical="center" wrapText="1"/>
    </xf>
    <xf numFmtId="172" fontId="22" fillId="0" borderId="26" xfId="105" applyNumberFormat="1" applyFont="1" applyFill="1" applyBorder="1" applyAlignment="1">
      <alignment horizontal="center" vertical="center" wrapText="1"/>
      <protection/>
    </xf>
    <xf numFmtId="0" fontId="0" fillId="0" borderId="0" xfId="0" applyFont="1" applyFill="1" applyBorder="1" applyAlignment="1">
      <alignment horizontal="center" wrapText="1"/>
    </xf>
    <xf numFmtId="0" fontId="70" fillId="7" borderId="20" xfId="0" applyFont="1" applyFill="1" applyBorder="1" applyAlignment="1">
      <alignment horizontal="left" vertical="center" wrapText="1"/>
    </xf>
    <xf numFmtId="0" fontId="70" fillId="7" borderId="0" xfId="0" applyFont="1" applyFill="1" applyBorder="1" applyAlignment="1">
      <alignment horizontal="left" vertical="center" wrapText="1"/>
    </xf>
    <xf numFmtId="0" fontId="0" fillId="7" borderId="0" xfId="0" applyFont="1" applyFill="1" applyBorder="1" applyAlignment="1">
      <alignment horizontal="center" vertical="center" wrapText="1"/>
    </xf>
    <xf numFmtId="0" fontId="0" fillId="7" borderId="0" xfId="0" applyFont="1" applyFill="1" applyBorder="1" applyAlignment="1">
      <alignment horizontal="right" vertical="center" wrapText="1"/>
    </xf>
    <xf numFmtId="172" fontId="0" fillId="7" borderId="0" xfId="105" applyNumberFormat="1" applyFont="1" applyFill="1" applyBorder="1" applyAlignment="1" applyProtection="1">
      <alignment horizontal="right" vertical="center" wrapText="1"/>
      <protection locked="0"/>
    </xf>
    <xf numFmtId="172" fontId="0" fillId="7" borderId="21" xfId="105" applyNumberFormat="1" applyFont="1" applyFill="1" applyBorder="1" applyAlignment="1" applyProtection="1">
      <alignment horizontal="right" vertical="center" wrapText="1"/>
      <protection locked="0"/>
    </xf>
    <xf numFmtId="0" fontId="0" fillId="0" borderId="27" xfId="0" applyFont="1" applyFill="1" applyBorder="1" applyAlignment="1">
      <alignment horizontal="right" wrapText="1"/>
    </xf>
    <xf numFmtId="0" fontId="0" fillId="0" borderId="28" xfId="0" applyFont="1" applyFill="1" applyBorder="1" applyAlignment="1">
      <alignment horizontal="right" wrapText="1"/>
    </xf>
    <xf numFmtId="0" fontId="0" fillId="0" borderId="28" xfId="0" applyFont="1" applyFill="1" applyBorder="1" applyAlignment="1">
      <alignment horizontal="left" vertical="center" wrapText="1"/>
    </xf>
    <xf numFmtId="0" fontId="22" fillId="0" borderId="28" xfId="0" applyFont="1" applyFill="1" applyBorder="1" applyAlignment="1">
      <alignment horizontal="center" vertical="center" wrapText="1"/>
    </xf>
    <xf numFmtId="0" fontId="22" fillId="0" borderId="28" xfId="0" applyFont="1" applyFill="1" applyBorder="1" applyAlignment="1">
      <alignment horizontal="right" vertical="center" wrapText="1"/>
    </xf>
    <xf numFmtId="172" fontId="0" fillId="0" borderId="28" xfId="105" applyNumberFormat="1" applyFont="1" applyFill="1" applyBorder="1" applyAlignment="1">
      <alignment horizontal="center" vertical="center" wrapText="1"/>
      <protection/>
    </xf>
    <xf numFmtId="172" fontId="0" fillId="0" borderId="29" xfId="105" applyNumberFormat="1" applyFont="1" applyFill="1" applyBorder="1" applyAlignment="1">
      <alignment horizontal="center" vertical="center" wrapText="1"/>
      <protection/>
    </xf>
    <xf numFmtId="0" fontId="0" fillId="0" borderId="30" xfId="0" applyFont="1" applyFill="1" applyBorder="1" applyAlignment="1">
      <alignment horizontal="right" wrapText="1"/>
    </xf>
    <xf numFmtId="0" fontId="0" fillId="0" borderId="31" xfId="0" applyFont="1" applyFill="1" applyBorder="1" applyAlignment="1">
      <alignment horizontal="right" wrapText="1"/>
    </xf>
    <xf numFmtId="0" fontId="0" fillId="0" borderId="11" xfId="36" applyFont="1" applyBorder="1" applyAlignment="1" applyProtection="1">
      <alignment horizontal="justify" wrapText="1"/>
      <protection locked="0"/>
    </xf>
    <xf numFmtId="0" fontId="0" fillId="0" borderId="11" xfId="0" applyFont="1" applyFill="1" applyBorder="1" applyAlignment="1">
      <alignment horizontal="center"/>
    </xf>
    <xf numFmtId="0" fontId="0" fillId="0" borderId="11" xfId="0" applyFont="1" applyFill="1" applyBorder="1" applyAlignment="1">
      <alignment horizontal="right"/>
    </xf>
    <xf numFmtId="4" fontId="77" fillId="0" borderId="11" xfId="105" applyNumberFormat="1" applyFont="1" applyFill="1" applyBorder="1" applyAlignment="1" applyProtection="1">
      <alignment horizontal="right" wrapText="1"/>
      <protection locked="0"/>
    </xf>
    <xf numFmtId="172" fontId="77" fillId="0" borderId="32" xfId="105" applyNumberFormat="1" applyFont="1" applyFill="1" applyBorder="1" applyAlignment="1" applyProtection="1">
      <alignment horizontal="right" wrapText="1"/>
      <protection locked="0"/>
    </xf>
    <xf numFmtId="172" fontId="0" fillId="0" borderId="11" xfId="105" applyNumberFormat="1" applyFont="1" applyFill="1" applyBorder="1" applyAlignment="1" applyProtection="1">
      <alignment horizontal="right" wrapText="1"/>
      <protection locked="0"/>
    </xf>
    <xf numFmtId="172" fontId="0" fillId="0" borderId="32" xfId="105" applyNumberFormat="1" applyFont="1" applyFill="1" applyBorder="1" applyAlignment="1" applyProtection="1">
      <alignment horizontal="right" wrapText="1"/>
      <protection locked="0"/>
    </xf>
    <xf numFmtId="0" fontId="0" fillId="0" borderId="11" xfId="0" applyFont="1" applyFill="1" applyBorder="1" applyAlignment="1">
      <alignment horizontal="right" wrapText="1"/>
    </xf>
    <xf numFmtId="0" fontId="0" fillId="0" borderId="11" xfId="0" applyFont="1" applyBorder="1" applyAlignment="1">
      <alignment horizontal="justify" vertical="center" wrapText="1"/>
    </xf>
    <xf numFmtId="0" fontId="0" fillId="0" borderId="11" xfId="0" applyFont="1" applyFill="1" applyBorder="1" applyAlignment="1">
      <alignment horizontal="left"/>
    </xf>
    <xf numFmtId="2" fontId="0" fillId="0" borderId="11" xfId="0" applyNumberFormat="1" applyFont="1" applyFill="1" applyBorder="1" applyAlignment="1">
      <alignment horizontal="right" wrapText="1"/>
    </xf>
    <xf numFmtId="2" fontId="0" fillId="0" borderId="32" xfId="0" applyNumberFormat="1" applyFont="1" applyFill="1" applyBorder="1" applyAlignment="1">
      <alignment horizontal="right" wrapText="1"/>
    </xf>
    <xf numFmtId="0" fontId="22" fillId="0" borderId="11" xfId="0" applyNumberFormat="1" applyFont="1" applyFill="1" applyBorder="1" applyAlignment="1" applyProtection="1">
      <alignment horizontal="justify" vertical="top" wrapText="1"/>
      <protection hidden="1"/>
    </xf>
    <xf numFmtId="0" fontId="22" fillId="0" borderId="11" xfId="0" applyFont="1" applyBorder="1" applyAlignment="1">
      <alignment horizontal="center" wrapText="1"/>
    </xf>
    <xf numFmtId="0" fontId="22" fillId="0" borderId="11" xfId="0" applyNumberFormat="1" applyFont="1" applyBorder="1" applyAlignment="1">
      <alignment horizontal="center" wrapText="1"/>
    </xf>
    <xf numFmtId="0" fontId="22" fillId="0" borderId="33" xfId="0" applyNumberFormat="1" applyFont="1" applyFill="1" applyBorder="1" applyAlignment="1" applyProtection="1">
      <alignment horizontal="justify" vertical="top" wrapText="1"/>
      <protection hidden="1"/>
    </xf>
    <xf numFmtId="0" fontId="22" fillId="0" borderId="33" xfId="0" applyFont="1" applyBorder="1" applyAlignment="1">
      <alignment horizontal="center" wrapText="1"/>
    </xf>
    <xf numFmtId="0" fontId="22" fillId="0" borderId="33" xfId="0" applyNumberFormat="1" applyFont="1" applyBorder="1" applyAlignment="1">
      <alignment horizontal="center" wrapText="1"/>
    </xf>
    <xf numFmtId="4" fontId="70" fillId="9" borderId="26" xfId="0" applyNumberFormat="1" applyFont="1" applyFill="1" applyBorder="1" applyAlignment="1">
      <alignment horizontal="right"/>
    </xf>
    <xf numFmtId="169" fontId="0" fillId="0" borderId="0" xfId="105" applyNumberFormat="1" applyFont="1" applyFill="1" applyBorder="1" applyAlignment="1">
      <alignment horizontal="center" wrapText="1"/>
      <protection/>
    </xf>
    <xf numFmtId="0" fontId="35" fillId="0" borderId="20" xfId="0" applyFont="1" applyFill="1" applyBorder="1" applyAlignment="1">
      <alignment horizontal="right" vertical="center" wrapText="1"/>
    </xf>
    <xf numFmtId="0" fontId="35" fillId="0" borderId="0" xfId="0" applyFont="1" applyFill="1" applyBorder="1" applyAlignment="1">
      <alignment horizontal="right" vertical="center" wrapText="1"/>
    </xf>
    <xf numFmtId="0" fontId="35" fillId="0" borderId="0" xfId="0" applyFont="1" applyFill="1" applyBorder="1" applyAlignment="1">
      <alignment horizontal="right" vertical="center"/>
    </xf>
    <xf numFmtId="172" fontId="35" fillId="0" borderId="0" xfId="105" applyNumberFormat="1" applyFont="1" applyFill="1" applyBorder="1" applyAlignment="1" applyProtection="1">
      <alignment horizontal="right" wrapText="1"/>
      <protection locked="0"/>
    </xf>
    <xf numFmtId="4" fontId="70" fillId="0" borderId="21" xfId="0" applyNumberFormat="1" applyFont="1" applyFill="1" applyBorder="1" applyAlignment="1">
      <alignment horizontal="right"/>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8" xfId="0" applyFont="1" applyFill="1" applyBorder="1" applyAlignment="1">
      <alignment horizontal="justify" vertical="top" wrapText="1"/>
    </xf>
    <xf numFmtId="0" fontId="0" fillId="0" borderId="28" xfId="0" applyFont="1" applyFill="1" applyBorder="1" applyAlignment="1">
      <alignment horizontal="right" vertical="center" wrapText="1"/>
    </xf>
    <xf numFmtId="0" fontId="0" fillId="0" borderId="34" xfId="0" applyFont="1" applyFill="1" applyBorder="1" applyAlignment="1">
      <alignment horizontal="right" wrapText="1"/>
    </xf>
    <xf numFmtId="0" fontId="0" fillId="0" borderId="11" xfId="0" applyFont="1" applyFill="1" applyBorder="1" applyAlignment="1">
      <alignment horizontal="center" vertical="center" wrapText="1"/>
    </xf>
    <xf numFmtId="0" fontId="0" fillId="0" borderId="11" xfId="0" applyFont="1" applyBorder="1" applyAlignment="1">
      <alignment horizontal="justify" vertical="top" wrapText="1"/>
    </xf>
    <xf numFmtId="0" fontId="0" fillId="0" borderId="11" xfId="0" applyFont="1" applyFill="1" applyBorder="1" applyAlignment="1">
      <alignment horizontal="center" wrapText="1"/>
    </xf>
    <xf numFmtId="4" fontId="0" fillId="0" borderId="11" xfId="105" applyNumberFormat="1" applyFont="1" applyFill="1" applyBorder="1" applyAlignment="1" applyProtection="1">
      <alignment horizontal="right" wrapText="1"/>
      <protection locked="0"/>
    </xf>
    <xf numFmtId="4" fontId="77" fillId="0" borderId="32" xfId="105" applyNumberFormat="1" applyFont="1" applyFill="1" applyBorder="1" applyAlignment="1" applyProtection="1">
      <alignment horizontal="right" wrapText="1"/>
      <protection locked="0"/>
    </xf>
    <xf numFmtId="0" fontId="0" fillId="0" borderId="33" xfId="0" applyFont="1" applyFill="1" applyBorder="1" applyAlignment="1">
      <alignment horizontal="right" wrapText="1"/>
    </xf>
    <xf numFmtId="0" fontId="0" fillId="0" borderId="33" xfId="41" applyFont="1" applyBorder="1" applyAlignment="1">
      <alignment horizontal="justify" vertical="top" wrapText="1"/>
      <protection/>
    </xf>
    <xf numFmtId="0" fontId="0" fillId="0" borderId="33" xfId="41" applyFont="1" applyBorder="1" applyAlignment="1">
      <alignment horizontal="center" wrapText="1"/>
      <protection/>
    </xf>
    <xf numFmtId="0" fontId="77" fillId="0" borderId="33" xfId="41" applyFont="1" applyBorder="1" applyAlignment="1">
      <alignment horizontal="right" wrapText="1"/>
      <protection/>
    </xf>
    <xf numFmtId="4" fontId="0" fillId="0" borderId="33" xfId="105" applyNumberFormat="1" applyFont="1" applyFill="1" applyBorder="1" applyAlignment="1" applyProtection="1">
      <alignment horizontal="right" wrapText="1"/>
      <protection locked="0"/>
    </xf>
    <xf numFmtId="4" fontId="0" fillId="0" borderId="35" xfId="105" applyNumberFormat="1" applyFont="1" applyFill="1" applyBorder="1" applyAlignment="1" applyProtection="1">
      <alignment horizontal="right"/>
      <protection locked="0"/>
    </xf>
    <xf numFmtId="0" fontId="0" fillId="0" borderId="0" xfId="0" applyFont="1" applyFill="1" applyBorder="1" applyAlignment="1">
      <alignment/>
    </xf>
    <xf numFmtId="0" fontId="0" fillId="0" borderId="18" xfId="0" applyFont="1" applyFill="1" applyBorder="1" applyAlignment="1">
      <alignment horizontal="right" wrapText="1"/>
    </xf>
    <xf numFmtId="0" fontId="88" fillId="0" borderId="10" xfId="0" applyFont="1" applyFill="1" applyBorder="1" applyAlignment="1">
      <alignment horizontal="center" vertical="center" wrapText="1"/>
    </xf>
    <xf numFmtId="0" fontId="0" fillId="0" borderId="10" xfId="0" applyFont="1" applyBorder="1" applyAlignment="1">
      <alignment horizontal="justify" vertical="center" wrapText="1"/>
    </xf>
    <xf numFmtId="0" fontId="0" fillId="0" borderId="10" xfId="0" applyFont="1" applyBorder="1" applyAlignment="1">
      <alignment horizontal="center"/>
    </xf>
    <xf numFmtId="0" fontId="77" fillId="0" borderId="10" xfId="0" applyFont="1" applyBorder="1" applyAlignment="1">
      <alignment horizontal="right" wrapText="1"/>
    </xf>
    <xf numFmtId="172" fontId="0" fillId="0" borderId="10" xfId="105" applyNumberFormat="1" applyFont="1" applyFill="1" applyBorder="1" applyAlignment="1" applyProtection="1">
      <alignment horizontal="right" wrapText="1"/>
      <protection locked="0"/>
    </xf>
    <xf numFmtId="172" fontId="0" fillId="0" borderId="19" xfId="105" applyNumberFormat="1" applyFont="1" applyFill="1" applyBorder="1" applyAlignment="1" applyProtection="1">
      <alignment horizontal="right" wrapText="1"/>
      <protection locked="0"/>
    </xf>
    <xf numFmtId="173" fontId="0" fillId="0" borderId="0" xfId="0" applyNumberFormat="1" applyFont="1" applyFill="1" applyBorder="1" applyAlignment="1">
      <alignment horizontal="center" wrapText="1"/>
    </xf>
    <xf numFmtId="0" fontId="70" fillId="7" borderId="36" xfId="0" applyFont="1" applyFill="1" applyBorder="1" applyAlignment="1">
      <alignment horizontal="left" vertical="center" wrapText="1"/>
    </xf>
    <xf numFmtId="0" fontId="70" fillId="7" borderId="13" xfId="0" applyFont="1" applyFill="1" applyBorder="1" applyAlignment="1">
      <alignment horizontal="left" vertical="center" wrapText="1"/>
    </xf>
    <xf numFmtId="0" fontId="0" fillId="7" borderId="13" xfId="0" applyFont="1" applyFill="1" applyBorder="1" applyAlignment="1">
      <alignment horizontal="center" vertical="center"/>
    </xf>
    <xf numFmtId="0" fontId="0" fillId="7" borderId="13" xfId="0" applyFont="1" applyFill="1" applyBorder="1" applyAlignment="1">
      <alignment horizontal="right" vertical="center"/>
    </xf>
    <xf numFmtId="172" fontId="0" fillId="7" borderId="13" xfId="105" applyNumberFormat="1" applyFont="1" applyFill="1" applyBorder="1" applyAlignment="1" applyProtection="1">
      <alignment horizontal="right" vertical="center"/>
      <protection locked="0"/>
    </xf>
    <xf numFmtId="172" fontId="0" fillId="7" borderId="37" xfId="105" applyNumberFormat="1" applyFont="1" applyFill="1" applyBorder="1" applyAlignment="1" applyProtection="1">
      <alignment horizontal="right" vertical="center"/>
      <protection locked="0"/>
    </xf>
    <xf numFmtId="169" fontId="0" fillId="0" borderId="0" xfId="105" applyNumberFormat="1" applyFont="1" applyBorder="1" applyAlignment="1">
      <alignment horizontal="center" vertical="center"/>
      <protection/>
    </xf>
    <xf numFmtId="0" fontId="0" fillId="0" borderId="0" xfId="0" applyFont="1" applyBorder="1" applyAlignment="1">
      <alignment vertical="center"/>
    </xf>
    <xf numFmtId="0" fontId="0" fillId="0" borderId="34" xfId="0" applyFont="1" applyFill="1" applyBorder="1" applyAlignment="1">
      <alignment horizontal="right"/>
    </xf>
    <xf numFmtId="0" fontId="0" fillId="0" borderId="11" xfId="0" applyFont="1" applyFill="1" applyBorder="1" applyAlignment="1">
      <alignment horizontal="justify" vertical="top" wrapText="1"/>
    </xf>
    <xf numFmtId="0" fontId="0" fillId="0" borderId="11" xfId="0" applyFont="1" applyFill="1" applyBorder="1" applyAlignment="1">
      <alignment horizontal="center" vertical="center"/>
    </xf>
    <xf numFmtId="0" fontId="0" fillId="0" borderId="11" xfId="0" applyFont="1" applyFill="1" applyBorder="1" applyAlignment="1">
      <alignment horizontal="right" vertical="center"/>
    </xf>
    <xf numFmtId="4" fontId="0" fillId="0" borderId="32" xfId="105" applyNumberFormat="1" applyFont="1" applyFill="1" applyBorder="1" applyAlignment="1" applyProtection="1">
      <alignment horizontal="right" wrapText="1"/>
      <protection locked="0"/>
    </xf>
    <xf numFmtId="49" fontId="0" fillId="0" borderId="11" xfId="0" applyNumberFormat="1" applyFont="1" applyFill="1" applyBorder="1" applyAlignment="1">
      <alignment horizontal="left" vertical="center"/>
    </xf>
    <xf numFmtId="49" fontId="0" fillId="0" borderId="11" xfId="0" applyNumberFormat="1" applyFont="1" applyFill="1" applyBorder="1" applyAlignment="1">
      <alignment horizontal="justify" vertical="top" wrapText="1"/>
    </xf>
    <xf numFmtId="4" fontId="0" fillId="0" borderId="11" xfId="105" applyNumberFormat="1" applyFont="1" applyFill="1" applyBorder="1" applyAlignment="1" applyProtection="1">
      <alignment horizontal="right"/>
      <protection locked="0"/>
    </xf>
    <xf numFmtId="4" fontId="0" fillId="0" borderId="32" xfId="105" applyNumberFormat="1" applyFont="1" applyFill="1" applyBorder="1" applyAlignment="1" applyProtection="1">
      <alignment horizontal="right"/>
      <protection locked="0"/>
    </xf>
    <xf numFmtId="2" fontId="0" fillId="0" borderId="11" xfId="105" applyNumberFormat="1" applyFont="1" applyFill="1" applyBorder="1" applyAlignment="1">
      <alignment horizontal="right" wrapText="1"/>
      <protection/>
    </xf>
    <xf numFmtId="2" fontId="0" fillId="0" borderId="32" xfId="105" applyNumberFormat="1" applyFont="1" applyFill="1" applyBorder="1" applyAlignment="1">
      <alignment horizontal="right" wrapText="1"/>
      <protection/>
    </xf>
    <xf numFmtId="0" fontId="0" fillId="0" borderId="34" xfId="0" applyFont="1" applyFill="1" applyBorder="1" applyAlignment="1">
      <alignment horizontal="right" vertical="top"/>
    </xf>
    <xf numFmtId="0" fontId="0" fillId="0" borderId="16" xfId="0" applyFont="1" applyFill="1" applyBorder="1" applyAlignment="1">
      <alignment horizontal="right" vertical="top"/>
    </xf>
    <xf numFmtId="0" fontId="0" fillId="0" borderId="11" xfId="0" applyFont="1" applyBorder="1" applyAlignment="1">
      <alignment wrapText="1"/>
    </xf>
    <xf numFmtId="169" fontId="0" fillId="0" borderId="0" xfId="105" applyNumberFormat="1" applyFont="1" applyFill="1" applyBorder="1" applyAlignment="1">
      <alignment horizontal="center" vertical="center" wrapText="1"/>
      <protection/>
    </xf>
    <xf numFmtId="0" fontId="0" fillId="0" borderId="11" xfId="0" applyFont="1" applyBorder="1" applyAlignment="1">
      <alignment horizontal="justify" wrapText="1"/>
    </xf>
    <xf numFmtId="0" fontId="0" fillId="0" borderId="11" xfId="41" applyFont="1" applyBorder="1" applyAlignment="1">
      <alignment horizontal="justify" vertical="top" wrapText="1"/>
      <protection/>
    </xf>
    <xf numFmtId="0" fontId="0" fillId="0" borderId="11" xfId="41" applyFont="1" applyBorder="1" applyAlignment="1">
      <alignment horizontal="center" wrapText="1"/>
      <protection/>
    </xf>
    <xf numFmtId="0" fontId="77" fillId="0" borderId="11" xfId="41" applyFont="1" applyBorder="1" applyAlignment="1">
      <alignment horizontal="right" wrapText="1"/>
      <protection/>
    </xf>
    <xf numFmtId="0" fontId="0" fillId="0" borderId="38" xfId="0" applyFont="1" applyFill="1" applyBorder="1" applyAlignment="1">
      <alignment horizontal="right" vertical="top"/>
    </xf>
    <xf numFmtId="0" fontId="0" fillId="0" borderId="33" xfId="0" applyFont="1" applyFill="1" applyBorder="1" applyAlignment="1">
      <alignment horizontal="right"/>
    </xf>
    <xf numFmtId="0" fontId="77" fillId="0" borderId="33" xfId="0" applyFont="1" applyFill="1" applyBorder="1" applyAlignment="1">
      <alignment horizontal="justify" wrapText="1"/>
    </xf>
    <xf numFmtId="0" fontId="0" fillId="0" borderId="33" xfId="0" applyFont="1" applyFill="1" applyBorder="1" applyAlignment="1">
      <alignment horizontal="center"/>
    </xf>
    <xf numFmtId="4" fontId="0" fillId="0" borderId="35" xfId="105" applyNumberFormat="1" applyFont="1" applyFill="1" applyBorder="1" applyAlignment="1" applyProtection="1">
      <alignment horizontal="right" wrapText="1"/>
      <protection locked="0"/>
    </xf>
    <xf numFmtId="0" fontId="70" fillId="0" borderId="20" xfId="0" applyFont="1" applyFill="1" applyBorder="1" applyAlignment="1">
      <alignment horizontal="right" vertical="center" wrapText="1"/>
    </xf>
    <xf numFmtId="0" fontId="70" fillId="0" borderId="0" xfId="0" applyFont="1" applyFill="1" applyBorder="1" applyAlignment="1">
      <alignment horizontal="right" vertical="center" wrapText="1"/>
    </xf>
    <xf numFmtId="4" fontId="70" fillId="7" borderId="21" xfId="0" applyNumberFormat="1" applyFont="1" applyFill="1" applyBorder="1" applyAlignment="1">
      <alignment horizontal="right"/>
    </xf>
    <xf numFmtId="0" fontId="0" fillId="0" borderId="33" xfId="0" applyFont="1" applyBorder="1" applyAlignment="1">
      <alignment horizontal="justify" vertical="top" wrapText="1"/>
    </xf>
    <xf numFmtId="169" fontId="0" fillId="0" borderId="0" xfId="105" applyNumberFormat="1" applyFont="1" applyBorder="1" applyAlignment="1">
      <alignment horizontal="center"/>
      <protection/>
    </xf>
    <xf numFmtId="0" fontId="70" fillId="0" borderId="20" xfId="0" applyFont="1" applyFill="1" applyBorder="1" applyAlignment="1">
      <alignment horizontal="left" vertical="center" wrapText="1"/>
    </xf>
    <xf numFmtId="0" fontId="7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right" vertical="center" wrapText="1"/>
    </xf>
    <xf numFmtId="172" fontId="0" fillId="0" borderId="0" xfId="105" applyNumberFormat="1" applyFont="1" applyFill="1" applyBorder="1" applyAlignment="1" applyProtection="1">
      <alignment horizontal="right" vertical="center" wrapText="1"/>
      <protection locked="0"/>
    </xf>
    <xf numFmtId="172" fontId="0" fillId="0" borderId="21" xfId="105" applyNumberFormat="1" applyFont="1" applyFill="1" applyBorder="1" applyAlignment="1" applyProtection="1">
      <alignment horizontal="right" vertical="center" wrapText="1"/>
      <protection locked="0"/>
    </xf>
    <xf numFmtId="0" fontId="0" fillId="0" borderId="20" xfId="0" applyFont="1" applyFill="1" applyBorder="1" applyAlignment="1">
      <alignment horizontal="left" vertical="top" wrapText="1"/>
    </xf>
    <xf numFmtId="0" fontId="0" fillId="0" borderId="0" xfId="0" applyFont="1" applyFill="1" applyBorder="1" applyAlignment="1">
      <alignment horizontal="left" vertical="top" wrapText="1"/>
    </xf>
    <xf numFmtId="49" fontId="70" fillId="0" borderId="0" xfId="0" applyNumberFormat="1" applyFont="1" applyFill="1" applyBorder="1" applyAlignment="1">
      <alignment horizontal="justify" vertical="center" wrapText="1"/>
    </xf>
    <xf numFmtId="172" fontId="0" fillId="0" borderId="0" xfId="105" applyNumberFormat="1" applyFont="1" applyFill="1" applyBorder="1" applyAlignment="1" applyProtection="1">
      <alignment horizontal="right" wrapText="1"/>
      <protection locked="0"/>
    </xf>
    <xf numFmtId="172" fontId="0" fillId="0" borderId="21" xfId="105" applyNumberFormat="1" applyFont="1" applyFill="1" applyBorder="1" applyAlignment="1" applyProtection="1">
      <alignment horizontal="right" wrapText="1"/>
      <protection locked="0"/>
    </xf>
    <xf numFmtId="0" fontId="70" fillId="0" borderId="18" xfId="0" applyFont="1" applyFill="1" applyBorder="1" applyAlignment="1">
      <alignment horizontal="left" vertical="center" wrapText="1"/>
    </xf>
    <xf numFmtId="0" fontId="7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right" vertical="center" wrapText="1"/>
    </xf>
    <xf numFmtId="172" fontId="0" fillId="0" borderId="10" xfId="105" applyNumberFormat="1" applyFont="1" applyFill="1" applyBorder="1" applyAlignment="1" applyProtection="1">
      <alignment horizontal="right" vertical="center" wrapText="1"/>
      <protection locked="0"/>
    </xf>
    <xf numFmtId="172" fontId="0" fillId="0" borderId="19" xfId="105" applyNumberFormat="1" applyFont="1" applyFill="1" applyBorder="1" applyAlignment="1" applyProtection="1">
      <alignment horizontal="right" vertical="center" wrapText="1"/>
      <protection locked="0"/>
    </xf>
    <xf numFmtId="173" fontId="0" fillId="0" borderId="0" xfId="0" applyNumberFormat="1" applyFont="1" applyBorder="1" applyAlignment="1">
      <alignment horizontal="center"/>
    </xf>
    <xf numFmtId="0" fontId="0" fillId="0" borderId="28" xfId="0" applyFont="1" applyBorder="1" applyAlignment="1">
      <alignment horizontal="justify" wrapText="1"/>
    </xf>
    <xf numFmtId="0" fontId="0" fillId="0" borderId="28" xfId="0" applyFont="1" applyBorder="1" applyAlignment="1">
      <alignment horizontal="center"/>
    </xf>
    <xf numFmtId="3" fontId="0" fillId="0" borderId="28" xfId="0" applyNumberFormat="1" applyFont="1" applyFill="1" applyBorder="1" applyAlignment="1">
      <alignment horizontal="right"/>
    </xf>
    <xf numFmtId="174" fontId="0" fillId="0" borderId="28" xfId="105" applyNumberFormat="1" applyFont="1" applyFill="1" applyBorder="1" applyAlignment="1" applyProtection="1">
      <alignment horizontal="right" wrapText="1"/>
      <protection locked="0"/>
    </xf>
    <xf numFmtId="172" fontId="0" fillId="0" borderId="29" xfId="105" applyNumberFormat="1" applyFont="1" applyFill="1" applyBorder="1" applyAlignment="1" applyProtection="1">
      <alignment horizontal="right" wrapText="1"/>
      <protection locked="0"/>
    </xf>
    <xf numFmtId="0" fontId="77" fillId="0" borderId="11" xfId="0" applyFont="1" applyBorder="1" applyAlignment="1">
      <alignment horizontal="justify" wrapText="1"/>
    </xf>
    <xf numFmtId="0" fontId="0" fillId="0" borderId="11" xfId="0" applyFont="1" applyBorder="1" applyAlignment="1">
      <alignment horizontal="center"/>
    </xf>
    <xf numFmtId="0" fontId="77" fillId="0" borderId="11" xfId="0" applyFont="1" applyBorder="1" applyAlignment="1">
      <alignment horizontal="right" wrapText="1"/>
    </xf>
    <xf numFmtId="174" fontId="0" fillId="0" borderId="11" xfId="105" applyNumberFormat="1" applyFont="1" applyFill="1" applyBorder="1" applyAlignment="1" applyProtection="1">
      <alignment horizontal="right" wrapText="1"/>
      <protection locked="0"/>
    </xf>
    <xf numFmtId="0" fontId="77" fillId="0" borderId="33" xfId="0" applyFont="1" applyBorder="1" applyAlignment="1">
      <alignment horizontal="justify" wrapText="1"/>
    </xf>
    <xf numFmtId="0" fontId="77" fillId="0" borderId="33" xfId="0" applyFont="1" applyBorder="1" applyAlignment="1">
      <alignment horizontal="center" wrapText="1"/>
    </xf>
    <xf numFmtId="0" fontId="77" fillId="0" borderId="33" xfId="0" applyFont="1" applyBorder="1" applyAlignment="1">
      <alignment horizontal="right" wrapText="1"/>
    </xf>
    <xf numFmtId="174" fontId="0" fillId="0" borderId="33" xfId="105" applyNumberFormat="1" applyFont="1" applyFill="1" applyBorder="1" applyAlignment="1" applyProtection="1">
      <alignment horizontal="right" wrapText="1"/>
      <protection locked="0"/>
    </xf>
    <xf numFmtId="172" fontId="0" fillId="0" borderId="35" xfId="105" applyNumberFormat="1" applyFont="1" applyFill="1" applyBorder="1" applyAlignment="1" applyProtection="1">
      <alignment horizontal="right" wrapText="1"/>
      <protection locked="0"/>
    </xf>
    <xf numFmtId="4" fontId="70" fillId="9" borderId="39" xfId="0" applyNumberFormat="1" applyFont="1" applyFill="1" applyBorder="1" applyAlignment="1">
      <alignment horizontal="right"/>
    </xf>
    <xf numFmtId="0" fontId="70" fillId="0" borderId="36" xfId="0" applyFont="1" applyFill="1" applyBorder="1" applyAlignment="1">
      <alignment horizontal="left" vertical="center" wrapText="1"/>
    </xf>
    <xf numFmtId="0" fontId="70" fillId="0" borderId="13" xfId="0" applyFont="1" applyFill="1" applyBorder="1" applyAlignment="1">
      <alignment horizontal="left" vertical="center" wrapText="1"/>
    </xf>
    <xf numFmtId="0" fontId="0" fillId="0" borderId="13" xfId="0" applyFont="1" applyFill="1" applyBorder="1" applyAlignment="1">
      <alignment horizontal="center" vertical="center"/>
    </xf>
    <xf numFmtId="0" fontId="0" fillId="0" borderId="13" xfId="0" applyFont="1" applyFill="1" applyBorder="1" applyAlignment="1">
      <alignment horizontal="right" vertical="center"/>
    </xf>
    <xf numFmtId="172" fontId="0" fillId="0" borderId="13" xfId="105" applyNumberFormat="1" applyFont="1" applyFill="1" applyBorder="1" applyAlignment="1" applyProtection="1">
      <alignment horizontal="right" vertical="center"/>
      <protection locked="0"/>
    </xf>
    <xf numFmtId="172" fontId="0" fillId="0" borderId="37" xfId="105" applyNumberFormat="1" applyFont="1" applyFill="1" applyBorder="1" applyAlignment="1" applyProtection="1">
      <alignment horizontal="right" vertical="center"/>
      <protection locked="0"/>
    </xf>
    <xf numFmtId="0" fontId="88" fillId="0" borderId="11" xfId="0" applyFont="1" applyBorder="1" applyAlignment="1">
      <alignment horizontal="right"/>
    </xf>
    <xf numFmtId="4" fontId="88" fillId="0" borderId="11" xfId="0" applyNumberFormat="1" applyFont="1" applyFill="1" applyBorder="1" applyAlignment="1">
      <alignment horizontal="right"/>
    </xf>
    <xf numFmtId="3" fontId="0" fillId="0" borderId="11" xfId="0" applyNumberFormat="1" applyFont="1" applyBorder="1" applyAlignment="1">
      <alignment horizontal="right"/>
    </xf>
    <xf numFmtId="0" fontId="77" fillId="0" borderId="11" xfId="0" applyFont="1" applyFill="1" applyBorder="1" applyAlignment="1">
      <alignment horizontal="justify" wrapText="1"/>
    </xf>
    <xf numFmtId="0" fontId="0" fillId="0" borderId="11" xfId="94" applyFont="1" applyFill="1" applyBorder="1" applyAlignment="1" applyProtection="1">
      <alignment horizontal="justify" vertical="top" wrapText="1"/>
      <protection/>
    </xf>
    <xf numFmtId="1" fontId="0" fillId="0" borderId="38" xfId="0" applyNumberFormat="1" applyFont="1" applyFill="1" applyBorder="1" applyAlignment="1">
      <alignment horizontal="right" wrapText="1"/>
    </xf>
    <xf numFmtId="1" fontId="0" fillId="0" borderId="33" xfId="0" applyNumberFormat="1" applyFont="1" applyFill="1" applyBorder="1" applyAlignment="1">
      <alignment horizontal="right" wrapText="1"/>
    </xf>
    <xf numFmtId="0" fontId="0" fillId="0" borderId="28" xfId="0" applyFont="1" applyBorder="1" applyAlignment="1">
      <alignment horizontal="justify" vertical="top" wrapText="1"/>
    </xf>
    <xf numFmtId="0" fontId="77" fillId="0" borderId="28" xfId="0" applyFont="1" applyBorder="1" applyAlignment="1">
      <alignment horizontal="center" wrapText="1"/>
    </xf>
    <xf numFmtId="0" fontId="77" fillId="0" borderId="28" xfId="0" applyFont="1" applyBorder="1" applyAlignment="1">
      <alignment horizontal="right" wrapText="1"/>
    </xf>
    <xf numFmtId="172" fontId="22" fillId="0" borderId="28" xfId="105" applyNumberFormat="1" applyFont="1" applyFill="1" applyBorder="1" applyAlignment="1">
      <alignment horizontal="right" wrapText="1"/>
      <protection/>
    </xf>
    <xf numFmtId="172" fontId="22" fillId="0" borderId="29" xfId="105" applyNumberFormat="1" applyFont="1" applyFill="1" applyBorder="1" applyAlignment="1">
      <alignment horizontal="right" wrapText="1"/>
      <protection/>
    </xf>
    <xf numFmtId="0" fontId="77" fillId="0" borderId="11" xfId="0" applyFont="1" applyBorder="1" applyAlignment="1">
      <alignment horizontal="justify" vertical="top" wrapText="1"/>
    </xf>
    <xf numFmtId="0" fontId="77" fillId="0" borderId="11" xfId="0" applyFont="1" applyBorder="1" applyAlignment="1">
      <alignment horizontal="center" wrapText="1"/>
    </xf>
    <xf numFmtId="172" fontId="22" fillId="0" borderId="11" xfId="105" applyNumberFormat="1" applyFont="1" applyFill="1" applyBorder="1" applyAlignment="1">
      <alignment horizontal="right" wrapText="1"/>
      <protection/>
    </xf>
    <xf numFmtId="172" fontId="22" fillId="0" borderId="32" xfId="105" applyNumberFormat="1" applyFont="1" applyFill="1" applyBorder="1" applyAlignment="1">
      <alignment horizontal="right" wrapText="1"/>
      <protection/>
    </xf>
    <xf numFmtId="0" fontId="77" fillId="0" borderId="31" xfId="0" applyFont="1" applyBorder="1" applyAlignment="1">
      <alignment horizontal="justify" vertical="top" wrapText="1"/>
    </xf>
    <xf numFmtId="172" fontId="0" fillId="0" borderId="33" xfId="105" applyNumberFormat="1" applyFont="1" applyFill="1" applyBorder="1" applyAlignment="1" applyProtection="1">
      <alignment horizontal="right" wrapText="1"/>
      <protection locked="0"/>
    </xf>
    <xf numFmtId="0" fontId="0" fillId="0" borderId="28" xfId="0" applyFont="1" applyFill="1" applyBorder="1" applyAlignment="1">
      <alignment horizontal="center"/>
    </xf>
    <xf numFmtId="0" fontId="0" fillId="0" borderId="28" xfId="0" applyFont="1" applyFill="1" applyBorder="1" applyAlignment="1">
      <alignment horizontal="right"/>
    </xf>
    <xf numFmtId="4" fontId="0" fillId="0" borderId="28" xfId="105" applyNumberFormat="1" applyFont="1" applyFill="1" applyBorder="1" applyAlignment="1" applyProtection="1">
      <alignment horizontal="right" wrapText="1"/>
      <protection locked="0"/>
    </xf>
    <xf numFmtId="4" fontId="77" fillId="0" borderId="29" xfId="105" applyNumberFormat="1" applyFont="1" applyBorder="1" applyAlignment="1" applyProtection="1">
      <alignment horizontal="right"/>
      <protection locked="0"/>
    </xf>
    <xf numFmtId="4" fontId="77" fillId="0" borderId="32" xfId="105" applyNumberFormat="1" applyFont="1" applyBorder="1" applyAlignment="1" applyProtection="1">
      <alignment horizontal="right"/>
      <protection locked="0"/>
    </xf>
    <xf numFmtId="172" fontId="0" fillId="0" borderId="11" xfId="105" applyNumberFormat="1" applyFont="1" applyFill="1" applyBorder="1" applyAlignment="1">
      <alignment horizontal="right" wrapText="1"/>
      <protection/>
    </xf>
    <xf numFmtId="172" fontId="0" fillId="0" borderId="32" xfId="105" applyNumberFormat="1" applyFont="1" applyFill="1" applyBorder="1" applyAlignment="1">
      <alignment horizontal="right" wrapText="1"/>
      <protection/>
    </xf>
    <xf numFmtId="0" fontId="0" fillId="0" borderId="31" xfId="0" applyFont="1" applyBorder="1" applyAlignment="1">
      <alignment horizontal="justify" vertical="top" wrapText="1"/>
    </xf>
    <xf numFmtId="0" fontId="77" fillId="0" borderId="11" xfId="0" applyFont="1" applyFill="1" applyBorder="1" applyAlignment="1">
      <alignment horizontal="center"/>
    </xf>
    <xf numFmtId="0" fontId="77" fillId="0" borderId="11" xfId="0" applyFont="1" applyBorder="1" applyAlignment="1">
      <alignment horizontal="justify" vertical="center" wrapText="1"/>
    </xf>
    <xf numFmtId="0" fontId="77" fillId="0" borderId="11" xfId="0" applyFont="1" applyFill="1" applyBorder="1" applyAlignment="1">
      <alignment horizontal="right"/>
    </xf>
    <xf numFmtId="0" fontId="77" fillId="0" borderId="11" xfId="0" applyFont="1" applyBorder="1" applyAlignment="1">
      <alignment horizontal="justify"/>
    </xf>
    <xf numFmtId="0" fontId="0" fillId="0" borderId="0" xfId="0" applyFont="1" applyFill="1" applyBorder="1" applyAlignment="1">
      <alignment horizontal="center"/>
    </xf>
    <xf numFmtId="4" fontId="0" fillId="0" borderId="11" xfId="105" applyNumberFormat="1" applyFont="1" applyBorder="1" applyAlignment="1" applyProtection="1">
      <alignment horizontal="right" wrapText="1"/>
      <protection locked="0"/>
    </xf>
    <xf numFmtId="4" fontId="0" fillId="0" borderId="32" xfId="105" applyNumberFormat="1" applyFont="1" applyBorder="1" applyAlignment="1" applyProtection="1">
      <alignment horizontal="right"/>
      <protection locked="0"/>
    </xf>
    <xf numFmtId="0" fontId="0" fillId="0" borderId="40" xfId="0" applyFont="1" applyFill="1" applyBorder="1" applyAlignment="1">
      <alignment horizontal="right" wrapText="1"/>
    </xf>
    <xf numFmtId="0" fontId="0" fillId="0" borderId="40" xfId="0" applyFont="1" applyBorder="1" applyAlignment="1">
      <alignment horizontal="justify" vertical="top" wrapText="1"/>
    </xf>
    <xf numFmtId="0" fontId="0" fillId="0" borderId="20" xfId="0" applyFont="1" applyFill="1" applyBorder="1" applyAlignment="1">
      <alignment horizontal="left" vertical="top"/>
    </xf>
    <xf numFmtId="172" fontId="0" fillId="0" borderId="21" xfId="105" applyNumberFormat="1" applyFont="1" applyBorder="1" applyAlignment="1">
      <alignment horizontal="right"/>
      <protection/>
    </xf>
    <xf numFmtId="169" fontId="70" fillId="0" borderId="0" xfId="0" applyNumberFormat="1" applyFont="1" applyFill="1" applyBorder="1" applyAlignment="1">
      <alignment horizontal="center"/>
    </xf>
    <xf numFmtId="2" fontId="0" fillId="0" borderId="28" xfId="105" applyNumberFormat="1" applyFont="1" applyBorder="1" applyAlignment="1" applyProtection="1">
      <alignment horizontal="right"/>
      <protection locked="0"/>
    </xf>
    <xf numFmtId="2" fontId="77" fillId="0" borderId="29" xfId="105" applyNumberFormat="1" applyFont="1" applyBorder="1" applyAlignment="1" applyProtection="1">
      <alignment horizontal="right"/>
      <protection locked="0"/>
    </xf>
    <xf numFmtId="0" fontId="77" fillId="0" borderId="11" xfId="0" applyFont="1" applyBorder="1" applyAlignment="1">
      <alignment horizontal="center" vertical="center" wrapText="1"/>
    </xf>
    <xf numFmtId="0" fontId="77" fillId="0" borderId="11" xfId="0" applyFont="1" applyBorder="1" applyAlignment="1">
      <alignment vertical="center" wrapText="1"/>
    </xf>
    <xf numFmtId="4" fontId="0" fillId="0" borderId="11" xfId="105" applyNumberFormat="1" applyFont="1" applyBorder="1" applyAlignment="1" applyProtection="1">
      <alignment horizontal="right"/>
      <protection locked="0"/>
    </xf>
    <xf numFmtId="2" fontId="0" fillId="0" borderId="11" xfId="105" applyNumberFormat="1" applyFont="1" applyBorder="1" applyAlignment="1" applyProtection="1">
      <alignment horizontal="right"/>
      <protection locked="0"/>
    </xf>
    <xf numFmtId="2" fontId="77" fillId="0" borderId="32" xfId="105" applyNumberFormat="1" applyFont="1" applyBorder="1" applyAlignment="1" applyProtection="1">
      <alignment horizontal="right"/>
      <protection locked="0"/>
    </xf>
    <xf numFmtId="0" fontId="77" fillId="0" borderId="11" xfId="0" applyFont="1" applyBorder="1" applyAlignment="1">
      <alignment wrapText="1"/>
    </xf>
    <xf numFmtId="0" fontId="0" fillId="0" borderId="41" xfId="0" applyFont="1" applyFill="1" applyBorder="1" applyAlignment="1">
      <alignment horizontal="right" wrapText="1"/>
    </xf>
    <xf numFmtId="0" fontId="77" fillId="0" borderId="40" xfId="0" applyFont="1" applyBorder="1" applyAlignment="1">
      <alignment horizontal="justify" vertical="top" wrapText="1"/>
    </xf>
    <xf numFmtId="0" fontId="77" fillId="0" borderId="40" xfId="0" applyFont="1" applyBorder="1" applyAlignment="1">
      <alignment horizontal="center" wrapText="1"/>
    </xf>
    <xf numFmtId="0" fontId="77" fillId="0" borderId="40" xfId="0" applyFont="1" applyBorder="1" applyAlignment="1">
      <alignment wrapText="1"/>
    </xf>
    <xf numFmtId="4" fontId="0" fillId="0" borderId="33" xfId="105" applyNumberFormat="1" applyFont="1" applyBorder="1" applyAlignment="1" applyProtection="1">
      <alignment horizontal="right"/>
      <protection locked="0"/>
    </xf>
    <xf numFmtId="4" fontId="77" fillId="0" borderId="42" xfId="105" applyNumberFormat="1" applyFont="1" applyBorder="1" applyAlignment="1" applyProtection="1">
      <alignment horizontal="right"/>
      <protection locked="0"/>
    </xf>
    <xf numFmtId="0" fontId="70" fillId="7" borderId="18" xfId="0" applyFont="1" applyFill="1" applyBorder="1" applyAlignment="1">
      <alignment horizontal="left" vertical="center" wrapText="1"/>
    </xf>
    <xf numFmtId="4" fontId="70" fillId="7" borderId="19" xfId="0" applyNumberFormat="1" applyFont="1" applyFill="1" applyBorder="1" applyAlignment="1">
      <alignment horizontal="right"/>
    </xf>
    <xf numFmtId="4" fontId="70" fillId="7" borderId="26" xfId="0" applyNumberFormat="1" applyFont="1" applyFill="1" applyBorder="1" applyAlignment="1">
      <alignment horizontal="right"/>
    </xf>
    <xf numFmtId="0" fontId="35" fillId="0" borderId="12" xfId="0" applyFont="1" applyFill="1" applyBorder="1" applyAlignment="1">
      <alignment horizontal="right" vertical="center" wrapText="1"/>
    </xf>
    <xf numFmtId="0" fontId="35" fillId="0" borderId="12" xfId="0" applyFont="1" applyFill="1" applyBorder="1" applyAlignment="1">
      <alignment horizontal="right" vertical="center"/>
    </xf>
    <xf numFmtId="172" fontId="35" fillId="0" borderId="12" xfId="105" applyNumberFormat="1" applyFont="1" applyFill="1" applyBorder="1" applyAlignment="1" applyProtection="1">
      <alignment horizontal="right" wrapText="1"/>
      <protection locked="0"/>
    </xf>
    <xf numFmtId="172" fontId="30" fillId="0" borderId="12" xfId="105" applyNumberFormat="1" applyFont="1" applyFill="1" applyBorder="1" applyAlignment="1" applyProtection="1">
      <alignment horizontal="right"/>
      <protection locked="0"/>
    </xf>
    <xf numFmtId="172" fontId="0" fillId="0" borderId="0" xfId="105" applyNumberFormat="1" applyFont="1" applyBorder="1" applyAlignment="1" applyProtection="1">
      <alignment horizontal="right"/>
      <protection locked="0"/>
    </xf>
    <xf numFmtId="0" fontId="21" fillId="0" borderId="0" xfId="75" applyFont="1" applyFill="1" applyAlignment="1">
      <alignment horizontal="left" wrapText="1"/>
      <protection/>
    </xf>
    <xf numFmtId="0" fontId="22" fillId="0" borderId="0" xfId="75" applyFont="1" applyFill="1" applyAlignment="1">
      <alignment horizontal="center" vertical="center"/>
      <protection/>
    </xf>
    <xf numFmtId="166" fontId="22" fillId="0" borderId="0" xfId="75" applyNumberFormat="1" applyFont="1" applyFill="1" applyAlignment="1">
      <alignment horizontal="center"/>
      <protection/>
    </xf>
    <xf numFmtId="166" fontId="22" fillId="0" borderId="0" xfId="75" applyNumberFormat="1" applyFont="1" applyFill="1">
      <alignment/>
      <protection/>
    </xf>
    <xf numFmtId="0" fontId="22" fillId="0" borderId="0" xfId="75" applyFont="1" applyFill="1" applyAlignment="1">
      <alignment horizontal="right"/>
      <protection/>
    </xf>
    <xf numFmtId="4" fontId="21" fillId="0" borderId="0" xfId="75" applyNumberFormat="1" applyFont="1" applyFill="1" applyBorder="1" applyAlignment="1">
      <alignment/>
      <protection/>
    </xf>
    <xf numFmtId="0" fontId="21" fillId="0" borderId="0" xfId="75" applyFont="1" applyFill="1" applyBorder="1">
      <alignment/>
      <protection/>
    </xf>
    <xf numFmtId="0" fontId="47" fillId="0" borderId="0" xfId="41" applyFont="1" applyFill="1" applyBorder="1" applyAlignment="1">
      <alignment wrapText="1"/>
      <protection/>
    </xf>
    <xf numFmtId="0" fontId="30" fillId="0" borderId="0" xfId="75" applyFont="1" applyFill="1" applyBorder="1" applyAlignment="1">
      <alignment horizontal="center" vertical="center"/>
      <protection/>
    </xf>
    <xf numFmtId="166" fontId="30" fillId="0" borderId="0" xfId="75" applyNumberFormat="1" applyFont="1" applyFill="1" applyBorder="1" applyAlignment="1">
      <alignment horizontal="center"/>
      <protection/>
    </xf>
    <xf numFmtId="4" fontId="30" fillId="0" borderId="0" xfId="75" applyNumberFormat="1" applyFont="1" applyFill="1" applyBorder="1" applyAlignment="1">
      <alignment horizontal="center"/>
      <protection/>
    </xf>
    <xf numFmtId="4" fontId="35" fillId="0" borderId="0" xfId="75" applyNumberFormat="1" applyFont="1" applyFill="1" applyBorder="1" applyAlignment="1">
      <alignment horizontal="right"/>
      <protection/>
    </xf>
    <xf numFmtId="4" fontId="91" fillId="0" borderId="0" xfId="75" applyNumberFormat="1" applyFont="1" applyFill="1" applyBorder="1" applyAlignment="1">
      <alignment/>
      <protection/>
    </xf>
    <xf numFmtId="0" fontId="21" fillId="0" borderId="0" xfId="75" applyFont="1" applyFill="1" applyBorder="1" applyAlignment="1">
      <alignment vertical="center"/>
      <protection/>
    </xf>
    <xf numFmtId="4" fontId="22" fillId="0" borderId="0" xfId="93" applyFont="1" applyBorder="1">
      <alignment/>
      <protection/>
    </xf>
    <xf numFmtId="0" fontId="21" fillId="0" borderId="0" xfId="75" applyFont="1" applyFill="1" applyBorder="1" applyAlignment="1">
      <alignment horizontal="left" vertical="top" wrapText="1"/>
      <protection/>
    </xf>
    <xf numFmtId="0" fontId="29" fillId="0" borderId="0" xfId="75" applyFont="1" applyFill="1" applyBorder="1" applyAlignment="1">
      <alignment horizontal="left" wrapText="1"/>
      <protection/>
    </xf>
    <xf numFmtId="4" fontId="35" fillId="0" borderId="0" xfId="75" applyNumberFormat="1" applyFont="1" applyFill="1" applyBorder="1" applyAlignment="1">
      <alignment horizontal="right"/>
      <protection/>
    </xf>
    <xf numFmtId="0" fontId="47" fillId="0" borderId="0" xfId="41" applyFont="1" applyFill="1" applyAlignment="1">
      <alignment wrapText="1"/>
      <protection/>
    </xf>
    <xf numFmtId="0" fontId="35" fillId="0" borderId="10" xfId="41" applyFont="1" applyFill="1" applyBorder="1" applyAlignment="1">
      <alignment wrapText="1"/>
      <protection/>
    </xf>
    <xf numFmtId="0" fontId="30" fillId="0" borderId="10" xfId="75" applyFont="1" applyFill="1" applyBorder="1" applyAlignment="1">
      <alignment horizontal="center" vertical="center"/>
      <protection/>
    </xf>
    <xf numFmtId="166" fontId="30" fillId="0" borderId="10" xfId="75" applyNumberFormat="1" applyFont="1" applyFill="1" applyBorder="1" applyAlignment="1">
      <alignment horizontal="center"/>
      <protection/>
    </xf>
    <xf numFmtId="4" fontId="30" fillId="0" borderId="10" xfId="75" applyNumberFormat="1" applyFont="1" applyFill="1" applyBorder="1" applyAlignment="1">
      <alignment horizontal="center"/>
      <protection/>
    </xf>
    <xf numFmtId="4" fontId="35" fillId="0" borderId="10" xfId="75" applyNumberFormat="1" applyFont="1" applyFill="1" applyBorder="1" applyAlignment="1">
      <alignment horizontal="right"/>
      <protection/>
    </xf>
    <xf numFmtId="0" fontId="35" fillId="0" borderId="0" xfId="41" applyFont="1" applyFill="1" applyBorder="1" applyAlignment="1">
      <alignment wrapText="1"/>
      <protection/>
    </xf>
    <xf numFmtId="166" fontId="22" fillId="0" borderId="0" xfId="75" applyNumberFormat="1" applyFont="1" applyFill="1" applyBorder="1" applyAlignment="1">
      <alignment horizontal="center"/>
      <protection/>
    </xf>
    <xf numFmtId="166" fontId="22" fillId="0" borderId="0" xfId="75" applyNumberFormat="1" applyFont="1" applyFill="1" applyBorder="1">
      <alignment/>
      <protection/>
    </xf>
    <xf numFmtId="166" fontId="22" fillId="0" borderId="13" xfId="75" applyNumberFormat="1" applyFont="1" applyFill="1" applyBorder="1" applyAlignment="1">
      <alignment horizontal="center"/>
      <protection/>
    </xf>
    <xf numFmtId="166" fontId="22" fillId="0" borderId="13" xfId="75" applyNumberFormat="1" applyFont="1" applyFill="1" applyBorder="1">
      <alignment/>
      <protection/>
    </xf>
    <xf numFmtId="0" fontId="27" fillId="0" borderId="0" xfId="75" applyNumberFormat="1" applyFont="1" applyBorder="1" applyAlignment="1">
      <alignment horizontal="justify" vertical="top" wrapText="1"/>
      <protection/>
    </xf>
    <xf numFmtId="0" fontId="0" fillId="5" borderId="22" xfId="0" applyFont="1" applyFill="1" applyBorder="1" applyAlignment="1">
      <alignment horizontal="center"/>
    </xf>
    <xf numFmtId="0" fontId="0" fillId="5" borderId="22" xfId="77" applyFont="1" applyFill="1" applyBorder="1">
      <alignment/>
      <protection/>
    </xf>
    <xf numFmtId="1" fontId="0" fillId="5" borderId="22" xfId="77" applyNumberFormat="1" applyFont="1" applyFill="1" applyBorder="1" applyAlignment="1">
      <alignment horizontal="left"/>
      <protection/>
    </xf>
    <xf numFmtId="0" fontId="0" fillId="5" borderId="22" xfId="72" applyFont="1" applyFill="1" applyBorder="1" applyAlignment="1">
      <alignment horizontal="center"/>
      <protection/>
    </xf>
    <xf numFmtId="1" fontId="0" fillId="5" borderId="22" xfId="88" applyNumberFormat="1" applyFont="1" applyFill="1" applyBorder="1" applyAlignment="1">
      <alignment horizontal="center"/>
      <protection/>
    </xf>
    <xf numFmtId="4" fontId="0" fillId="5" borderId="22" xfId="88" applyNumberFormat="1" applyFont="1" applyFill="1" applyBorder="1" applyAlignment="1">
      <alignment horizontal="center"/>
      <protection/>
    </xf>
    <xf numFmtId="0" fontId="77" fillId="5" borderId="22" xfId="68" applyFont="1" applyFill="1" applyBorder="1" applyAlignment="1">
      <alignment horizontal="right"/>
      <protection/>
    </xf>
    <xf numFmtId="0" fontId="77" fillId="5" borderId="22" xfId="0" applyFont="1" applyFill="1" applyBorder="1" applyAlignment="1">
      <alignment/>
    </xf>
    <xf numFmtId="0" fontId="77" fillId="5" borderId="0" xfId="68" applyFont="1" applyFill="1" applyBorder="1" applyAlignment="1">
      <alignment horizontal="left" vertical="top" wrapText="1"/>
      <protection/>
    </xf>
    <xf numFmtId="0" fontId="77" fillId="5" borderId="0" xfId="68" applyFont="1" applyFill="1" applyAlignment="1">
      <alignment vertical="top" wrapText="1"/>
      <protection/>
    </xf>
    <xf numFmtId="0" fontId="77" fillId="5" borderId="0" xfId="79" applyFont="1" applyFill="1">
      <alignment/>
      <protection/>
    </xf>
    <xf numFmtId="0" fontId="77" fillId="5" borderId="0" xfId="77" applyFont="1" applyFill="1">
      <alignment/>
      <protection/>
    </xf>
    <xf numFmtId="0" fontId="77" fillId="5" borderId="0" xfId="77" applyFont="1" applyFill="1" applyBorder="1" applyAlignment="1">
      <alignment vertical="top"/>
      <protection/>
    </xf>
    <xf numFmtId="0" fontId="77" fillId="5" borderId="0" xfId="77" applyFont="1" applyFill="1" applyBorder="1" applyAlignment="1">
      <alignment horizontal="left" vertical="top"/>
      <protection/>
    </xf>
    <xf numFmtId="10" fontId="77" fillId="5" borderId="0" xfId="68" applyNumberFormat="1" applyFont="1" applyFill="1" applyBorder="1" applyAlignment="1">
      <alignment horizontal="left" vertical="top" wrapText="1"/>
      <protection/>
    </xf>
    <xf numFmtId="0" fontId="78" fillId="0" borderId="0" xfId="0" applyFont="1" applyFill="1" applyBorder="1" applyAlignment="1">
      <alignment/>
    </xf>
    <xf numFmtId="0" fontId="77" fillId="0" borderId="0" xfId="90" applyFont="1" applyFill="1" applyBorder="1" applyAlignment="1" applyProtection="1">
      <alignment horizontal="center" wrapText="1"/>
      <protection/>
    </xf>
    <xf numFmtId="170" fontId="77" fillId="0" borderId="0" xfId="90" applyNumberFormat="1" applyFont="1" applyFill="1" applyBorder="1" applyAlignment="1" applyProtection="1">
      <alignment horizontal="center"/>
      <protection/>
    </xf>
    <xf numFmtId="170" fontId="77" fillId="0" borderId="0" xfId="90" applyNumberFormat="1" applyFont="1" applyFill="1" applyBorder="1" applyAlignment="1" applyProtection="1">
      <alignment horizontal="center"/>
      <protection locked="0"/>
    </xf>
    <xf numFmtId="0" fontId="77" fillId="0" borderId="22" xfId="0" applyFont="1" applyFill="1" applyBorder="1" applyAlignment="1">
      <alignment/>
    </xf>
    <xf numFmtId="0" fontId="77" fillId="0" borderId="22" xfId="90" applyFont="1" applyFill="1" applyBorder="1" applyAlignment="1" applyProtection="1">
      <alignment horizontal="center" wrapText="1"/>
      <protection/>
    </xf>
    <xf numFmtId="170" fontId="77" fillId="0" borderId="22" xfId="90" applyNumberFormat="1" applyFont="1" applyFill="1" applyBorder="1" applyAlignment="1" applyProtection="1">
      <alignment horizontal="center"/>
      <protection/>
    </xf>
    <xf numFmtId="171" fontId="0" fillId="0" borderId="0" xfId="90" applyNumberFormat="1" applyFont="1" applyFill="1" applyBorder="1" applyAlignment="1" applyProtection="1">
      <alignment horizontal="center"/>
      <protection/>
    </xf>
    <xf numFmtId="171" fontId="0" fillId="0" borderId="22" xfId="90" applyNumberFormat="1" applyFont="1" applyFill="1" applyBorder="1" applyAlignment="1" applyProtection="1">
      <alignment horizontal="right"/>
      <protection/>
    </xf>
    <xf numFmtId="0" fontId="0" fillId="5" borderId="22" xfId="68" applyFont="1" applyFill="1" applyBorder="1" applyAlignment="1">
      <alignment horizontal="right" vertical="top" wrapText="1"/>
      <protection/>
    </xf>
    <xf numFmtId="10" fontId="0" fillId="5" borderId="22" xfId="68" applyNumberFormat="1" applyFont="1" applyFill="1" applyBorder="1" applyAlignment="1">
      <alignment horizontal="right" vertical="top" wrapText="1"/>
      <protection/>
    </xf>
    <xf numFmtId="49" fontId="77" fillId="5" borderId="0" xfId="88" applyNumberFormat="1" applyFont="1" applyFill="1" applyBorder="1" applyAlignment="1" applyProtection="1">
      <alignment horizontal="center" vertical="top" wrapText="1"/>
      <protection locked="0"/>
    </xf>
    <xf numFmtId="0" fontId="77" fillId="5" borderId="0" xfId="73" applyFont="1" applyFill="1" applyBorder="1" applyAlignment="1">
      <alignment horizontal="left" vertical="top" wrapText="1"/>
      <protection/>
    </xf>
    <xf numFmtId="0" fontId="78" fillId="5" borderId="0" xfId="0" applyFont="1" applyFill="1" applyBorder="1" applyAlignment="1">
      <alignment/>
    </xf>
    <xf numFmtId="0" fontId="77" fillId="5" borderId="0" xfId="90" applyFont="1" applyFill="1" applyBorder="1" applyAlignment="1" applyProtection="1">
      <alignment horizontal="center" wrapText="1"/>
      <protection/>
    </xf>
    <xf numFmtId="170" fontId="77" fillId="5" borderId="0" xfId="90" applyNumberFormat="1" applyFont="1" applyFill="1" applyBorder="1" applyAlignment="1" applyProtection="1">
      <alignment horizontal="center"/>
      <protection/>
    </xf>
    <xf numFmtId="170" fontId="77" fillId="5" borderId="0" xfId="90" applyNumberFormat="1" applyFont="1" applyFill="1" applyBorder="1" applyAlignment="1" applyProtection="1">
      <alignment horizontal="center"/>
      <protection locked="0"/>
    </xf>
    <xf numFmtId="0" fontId="77" fillId="5" borderId="22" xfId="90" applyFont="1" applyFill="1" applyBorder="1" applyAlignment="1" applyProtection="1">
      <alignment horizontal="center" wrapText="1"/>
      <protection/>
    </xf>
    <xf numFmtId="170" fontId="77" fillId="5" borderId="22" xfId="90" applyNumberFormat="1" applyFont="1" applyFill="1" applyBorder="1" applyAlignment="1" applyProtection="1">
      <alignment horizontal="center"/>
      <protection/>
    </xf>
    <xf numFmtId="2" fontId="77" fillId="5" borderId="22" xfId="0" applyNumberFormat="1" applyFont="1" applyFill="1" applyBorder="1" applyAlignment="1">
      <alignment/>
    </xf>
    <xf numFmtId="0" fontId="77" fillId="5" borderId="22" xfId="77" applyFont="1" applyFill="1" applyBorder="1" applyAlignment="1">
      <alignment horizontal="center" vertical="top"/>
      <protection/>
    </xf>
    <xf numFmtId="171" fontId="77" fillId="0" borderId="0" xfId="90" applyNumberFormat="1" applyFont="1" applyFill="1" applyBorder="1" applyAlignment="1" applyProtection="1">
      <alignment horizontal="center"/>
      <protection/>
    </xf>
    <xf numFmtId="171" fontId="77" fillId="5" borderId="22" xfId="90" applyNumberFormat="1" applyFont="1" applyFill="1" applyBorder="1" applyAlignment="1" applyProtection="1">
      <alignment horizontal="center"/>
      <protection/>
    </xf>
    <xf numFmtId="171" fontId="77" fillId="0" borderId="22" xfId="90" applyNumberFormat="1" applyFont="1" applyFill="1" applyBorder="1" applyAlignment="1" applyProtection="1">
      <alignment horizontal="center"/>
      <protection/>
    </xf>
    <xf numFmtId="170" fontId="77" fillId="0" borderId="22" xfId="90" applyNumberFormat="1" applyFont="1" applyFill="1" applyBorder="1" applyAlignment="1" applyProtection="1">
      <alignment horizontal="center"/>
      <protection locked="0"/>
    </xf>
    <xf numFmtId="0" fontId="77" fillId="5" borderId="0" xfId="77" applyFont="1" applyFill="1" applyBorder="1">
      <alignment/>
      <protection/>
    </xf>
    <xf numFmtId="0" fontId="77" fillId="5" borderId="0" xfId="77" applyFont="1" applyFill="1" applyBorder="1" applyAlignment="1">
      <alignment horizontal="left"/>
      <protection/>
    </xf>
    <xf numFmtId="0" fontId="77" fillId="5" borderId="0" xfId="72" applyFont="1" applyFill="1" applyAlignment="1">
      <alignment horizontal="center"/>
      <protection/>
    </xf>
    <xf numFmtId="1" fontId="77" fillId="5" borderId="0" xfId="72" applyNumberFormat="1" applyFont="1" applyFill="1" applyAlignment="1">
      <alignment horizontal="center"/>
      <protection/>
    </xf>
    <xf numFmtId="4" fontId="77" fillId="5" borderId="0" xfId="72" applyNumberFormat="1" applyFont="1" applyFill="1" applyAlignment="1">
      <alignment horizontal="center"/>
      <protection/>
    </xf>
    <xf numFmtId="0" fontId="79" fillId="5" borderId="0" xfId="83" applyFont="1" applyFill="1">
      <alignment/>
      <protection/>
    </xf>
    <xf numFmtId="1" fontId="77" fillId="5" borderId="0" xfId="77" applyNumberFormat="1" applyFont="1" applyFill="1" applyBorder="1" applyAlignment="1">
      <alignment horizontal="left"/>
      <protection/>
    </xf>
    <xf numFmtId="0" fontId="77" fillId="5" borderId="0" xfId="77" applyFont="1" applyFill="1" applyBorder="1" applyAlignment="1">
      <alignment horizontal="center"/>
      <protection/>
    </xf>
    <xf numFmtId="0" fontId="77" fillId="5" borderId="0" xfId="85" applyFont="1" applyFill="1" applyAlignment="1">
      <alignment horizontal="center"/>
      <protection/>
    </xf>
    <xf numFmtId="0" fontId="77" fillId="5" borderId="0" xfId="85" applyFont="1" applyFill="1">
      <alignment/>
      <protection/>
    </xf>
    <xf numFmtId="0" fontId="77" fillId="5" borderId="0" xfId="72" applyFont="1" applyFill="1">
      <alignment/>
      <protection/>
    </xf>
    <xf numFmtId="0" fontId="77" fillId="5" borderId="0" xfId="72" applyFont="1" applyFill="1" applyAlignment="1">
      <alignment horizontal="left"/>
      <protection/>
    </xf>
    <xf numFmtId="0" fontId="77" fillId="5" borderId="0" xfId="77" applyFont="1" applyFill="1" applyAlignment="1">
      <alignment horizontal="center"/>
      <protection/>
    </xf>
    <xf numFmtId="0" fontId="0" fillId="5" borderId="22" xfId="77" applyFont="1" applyFill="1" applyBorder="1" applyAlignment="1">
      <alignment horizontal="right"/>
      <protection/>
    </xf>
    <xf numFmtId="0" fontId="80" fillId="5" borderId="0" xfId="85" applyFont="1" applyFill="1" applyAlignment="1">
      <alignment horizontal="center"/>
      <protection/>
    </xf>
    <xf numFmtId="4" fontId="80" fillId="5" borderId="0" xfId="68" applyNumberFormat="1" applyFont="1" applyFill="1" applyAlignment="1">
      <alignment horizontal="center"/>
      <protection/>
    </xf>
    <xf numFmtId="0" fontId="77" fillId="5" borderId="22" xfId="77" applyFont="1" applyFill="1" applyBorder="1" applyAlignment="1">
      <alignment horizontal="right"/>
      <protection/>
    </xf>
    <xf numFmtId="4" fontId="77" fillId="5" borderId="0" xfId="71" applyNumberFormat="1" applyFont="1" applyFill="1" applyAlignment="1">
      <alignment horizontal="center"/>
      <protection/>
    </xf>
    <xf numFmtId="0" fontId="77" fillId="5" borderId="0" xfId="78" applyFont="1" applyFill="1" applyAlignment="1">
      <alignment horizontal="center"/>
      <protection/>
    </xf>
    <xf numFmtId="0" fontId="77" fillId="5" borderId="0" xfId="78" applyFont="1" applyFill="1" applyBorder="1">
      <alignment/>
      <protection/>
    </xf>
    <xf numFmtId="0" fontId="82" fillId="5" borderId="0" xfId="70" applyFont="1" applyFill="1">
      <alignment/>
      <protection/>
    </xf>
    <xf numFmtId="1" fontId="77" fillId="5" borderId="0" xfId="78" applyNumberFormat="1" applyFont="1" applyFill="1" applyBorder="1" applyAlignment="1">
      <alignment horizontal="left"/>
      <protection/>
    </xf>
    <xf numFmtId="0" fontId="77" fillId="5" borderId="0" xfId="78" applyFont="1" applyFill="1" applyBorder="1" applyAlignment="1">
      <alignment horizontal="center"/>
      <protection/>
    </xf>
    <xf numFmtId="1" fontId="77" fillId="5" borderId="0" xfId="78" applyNumberFormat="1" applyFont="1" applyFill="1" applyBorder="1" applyAlignment="1">
      <alignment horizontal="center"/>
      <protection/>
    </xf>
    <xf numFmtId="4" fontId="77" fillId="5" borderId="0" xfId="78" applyNumberFormat="1" applyFont="1" applyFill="1" applyBorder="1" applyAlignment="1">
      <alignment horizontal="center"/>
      <protection/>
    </xf>
    <xf numFmtId="0" fontId="77" fillId="5" borderId="0" xfId="72" applyFont="1" applyFill="1" applyBorder="1" applyAlignment="1">
      <alignment horizontal="center"/>
      <protection/>
    </xf>
    <xf numFmtId="0" fontId="77" fillId="5" borderId="0" xfId="86" applyFont="1" applyFill="1">
      <alignment/>
      <protection/>
    </xf>
    <xf numFmtId="0" fontId="77" fillId="5" borderId="0" xfId="78" applyFont="1" applyFill="1" applyBorder="1" applyAlignment="1">
      <alignment horizontal="left"/>
      <protection/>
    </xf>
    <xf numFmtId="2" fontId="77" fillId="0" borderId="22" xfId="0" applyNumberFormat="1" applyFont="1" applyFill="1" applyBorder="1" applyAlignment="1">
      <alignment/>
    </xf>
    <xf numFmtId="0" fontId="80" fillId="5" borderId="0" xfId="77" applyFont="1" applyFill="1">
      <alignment/>
      <protection/>
    </xf>
    <xf numFmtId="1" fontId="80" fillId="5" borderId="0" xfId="77" applyNumberFormat="1" applyFont="1" applyFill="1">
      <alignment/>
      <protection/>
    </xf>
    <xf numFmtId="1" fontId="80" fillId="5" borderId="0" xfId="77" applyNumberFormat="1" applyFont="1" applyFill="1" applyBorder="1" applyAlignment="1">
      <alignment horizontal="center"/>
      <protection/>
    </xf>
    <xf numFmtId="0" fontId="0" fillId="5" borderId="0" xfId="87" applyFont="1" applyFill="1" applyBorder="1" applyAlignment="1">
      <alignment horizontal="center"/>
      <protection/>
    </xf>
    <xf numFmtId="0" fontId="0" fillId="5" borderId="22" xfId="87" applyFont="1" applyFill="1" applyBorder="1" applyAlignment="1">
      <alignment horizontal="left" wrapText="1"/>
      <protection/>
    </xf>
    <xf numFmtId="0" fontId="0" fillId="5" borderId="0" xfId="68" applyFont="1" applyFill="1" applyBorder="1" applyAlignment="1">
      <alignment horizontal="left" vertical="top" wrapText="1"/>
      <protection/>
    </xf>
    <xf numFmtId="0" fontId="77" fillId="5" borderId="0" xfId="68" applyFont="1" applyFill="1" applyBorder="1" applyAlignment="1">
      <alignment horizontal="left" vertical="top" wrapText="1"/>
      <protection/>
    </xf>
    <xf numFmtId="0" fontId="70" fillId="5" borderId="0" xfId="73" applyFont="1" applyFill="1" applyBorder="1" applyAlignment="1">
      <alignment horizontal="left" vertical="top" wrapText="1"/>
      <protection/>
    </xf>
    <xf numFmtId="0" fontId="70" fillId="5" borderId="0" xfId="68" applyFont="1" applyFill="1" applyBorder="1" applyAlignment="1">
      <alignment horizontal="left" wrapText="1"/>
      <protection/>
    </xf>
    <xf numFmtId="0" fontId="0" fillId="5" borderId="0" xfId="72" applyFont="1" applyFill="1" applyBorder="1" applyAlignment="1">
      <alignment horizontal="left" wrapText="1"/>
      <protection/>
    </xf>
    <xf numFmtId="0" fontId="77" fillId="5" borderId="0" xfId="74" applyFont="1" applyFill="1" applyBorder="1" applyAlignment="1">
      <alignment horizontal="left" wrapText="1"/>
      <protection/>
    </xf>
    <xf numFmtId="0" fontId="0" fillId="5" borderId="0" xfId="74" applyFont="1" applyFill="1" applyBorder="1" applyAlignment="1">
      <alignment horizontal="left" wrapText="1"/>
      <protection/>
    </xf>
    <xf numFmtId="0" fontId="0" fillId="5" borderId="22" xfId="74" applyFont="1" applyFill="1" applyBorder="1" applyAlignment="1">
      <alignment horizontal="left" wrapText="1"/>
      <protection/>
    </xf>
    <xf numFmtId="166" fontId="22" fillId="0" borderId="0" xfId="75" applyNumberFormat="1" applyFont="1" applyFill="1" applyBorder="1" applyAlignment="1">
      <alignment vertical="center"/>
      <protection/>
    </xf>
    <xf numFmtId="166" fontId="22" fillId="0" borderId="0" xfId="75" applyNumberFormat="1" applyFont="1" applyFill="1" applyBorder="1" applyAlignment="1">
      <alignment/>
      <protection/>
    </xf>
    <xf numFmtId="0" fontId="28" fillId="7" borderId="0" xfId="75" applyFont="1" applyFill="1" applyBorder="1" applyAlignment="1">
      <alignment horizontal="left" vertical="center" wrapText="1"/>
      <protection/>
    </xf>
    <xf numFmtId="0" fontId="46" fillId="0" borderId="0" xfId="41" applyFont="1" applyFill="1" applyBorder="1" applyAlignment="1">
      <alignment wrapText="1"/>
      <protection/>
    </xf>
    <xf numFmtId="0" fontId="35" fillId="0" borderId="0" xfId="41" applyFont="1" applyFill="1" applyBorder="1" applyAlignment="1">
      <alignment horizontal="left" wrapText="1"/>
      <protection/>
    </xf>
    <xf numFmtId="0" fontId="58" fillId="0" borderId="0" xfId="75" applyFont="1" applyFill="1" applyBorder="1" applyAlignment="1">
      <alignment horizontal="left" vertical="top" wrapText="1"/>
      <protection/>
    </xf>
    <xf numFmtId="0" fontId="29" fillId="0" borderId="0" xfId="75" applyFont="1" applyFill="1" applyBorder="1" applyAlignment="1">
      <alignment horizontal="left" vertical="center" wrapText="1"/>
      <protection/>
    </xf>
    <xf numFmtId="0" fontId="46" fillId="0" borderId="0" xfId="0" applyNumberFormat="1" applyFont="1" applyFill="1" applyBorder="1" applyAlignment="1">
      <alignment horizontal="center"/>
    </xf>
    <xf numFmtId="0" fontId="65" fillId="0" borderId="0" xfId="0" applyFont="1" applyBorder="1" applyAlignment="1">
      <alignment horizontal="left" wrapText="1"/>
    </xf>
    <xf numFmtId="0" fontId="16" fillId="0" borderId="0" xfId="0" applyFont="1" applyBorder="1" applyAlignment="1">
      <alignment horizontal="left" wrapText="1"/>
    </xf>
    <xf numFmtId="0" fontId="93" fillId="0" borderId="11" xfId="75" applyFont="1" applyFill="1" applyBorder="1" applyAlignment="1">
      <alignment horizontal="left" vertical="top" wrapText="1"/>
      <protection/>
    </xf>
    <xf numFmtId="0" fontId="77" fillId="5" borderId="0" xfId="0" applyFont="1" applyFill="1" applyBorder="1" applyAlignment="1">
      <alignment horizontal="left" vertical="top" wrapText="1"/>
    </xf>
    <xf numFmtId="0" fontId="77" fillId="5" borderId="0" xfId="0" applyFont="1" applyFill="1" applyBorder="1" applyAlignment="1">
      <alignment horizontal="left" wrapText="1"/>
    </xf>
    <xf numFmtId="0" fontId="0" fillId="5" borderId="0" xfId="68" applyFont="1" applyFill="1" applyBorder="1" applyAlignment="1">
      <alignment horizontal="left" wrapText="1"/>
      <protection/>
    </xf>
    <xf numFmtId="0" fontId="0" fillId="5" borderId="0" xfId="87" applyFont="1" applyFill="1" applyBorder="1" applyAlignment="1">
      <alignment horizontal="left" wrapText="1"/>
      <protection/>
    </xf>
    <xf numFmtId="0" fontId="77" fillId="5" borderId="22" xfId="74" applyFont="1" applyFill="1" applyBorder="1" applyAlignment="1">
      <alignment horizontal="left" wrapText="1"/>
      <protection/>
    </xf>
    <xf numFmtId="0" fontId="0" fillId="5" borderId="0" xfId="73" applyFont="1" applyFill="1" applyBorder="1" applyAlignment="1">
      <alignment horizontal="left" wrapText="1"/>
      <protection/>
    </xf>
    <xf numFmtId="0" fontId="77" fillId="0" borderId="0" xfId="68" applyFont="1" applyFill="1" applyBorder="1" applyAlignment="1">
      <alignment horizontal="left" wrapText="1"/>
      <protection/>
    </xf>
    <xf numFmtId="0" fontId="77" fillId="5" borderId="0" xfId="68" applyFont="1" applyFill="1" applyBorder="1" applyAlignment="1">
      <alignment horizontal="left" wrapText="1"/>
      <protection/>
    </xf>
    <xf numFmtId="0" fontId="0" fillId="5" borderId="0" xfId="76" applyFont="1" applyFill="1" applyBorder="1" applyAlignment="1">
      <alignment horizontal="left"/>
      <protection/>
    </xf>
    <xf numFmtId="0" fontId="0" fillId="5" borderId="0" xfId="68" applyFont="1" applyFill="1" applyBorder="1" applyAlignment="1">
      <alignment wrapText="1"/>
      <protection/>
    </xf>
    <xf numFmtId="0" fontId="77" fillId="5" borderId="0" xfId="92" applyFont="1" applyFill="1" applyBorder="1" applyAlignment="1">
      <alignment horizontal="left" vertical="top" wrapText="1"/>
      <protection/>
    </xf>
    <xf numFmtId="0" fontId="35" fillId="7" borderId="10" xfId="0" applyFont="1" applyFill="1" applyBorder="1" applyAlignment="1">
      <alignment horizontal="right" vertical="center" wrapText="1"/>
    </xf>
    <xf numFmtId="172" fontId="35" fillId="7" borderId="10" xfId="105" applyNumberFormat="1" applyFont="1" applyFill="1" applyBorder="1" applyAlignment="1" applyProtection="1">
      <alignment horizontal="right" wrapText="1"/>
      <protection locked="0"/>
    </xf>
    <xf numFmtId="0" fontId="35" fillId="7" borderId="26" xfId="0" applyFont="1" applyFill="1" applyBorder="1" applyAlignment="1">
      <alignment horizontal="right" vertical="center" wrapText="1"/>
    </xf>
    <xf numFmtId="172" fontId="35" fillId="7" borderId="26" xfId="105" applyNumberFormat="1" applyFont="1" applyFill="1" applyBorder="1" applyAlignment="1" applyProtection="1">
      <alignment horizontal="right" wrapText="1"/>
      <protection locked="0"/>
    </xf>
    <xf numFmtId="0" fontId="70" fillId="7" borderId="0" xfId="0" applyFont="1" applyFill="1" applyBorder="1" applyAlignment="1">
      <alignment horizontal="left" vertical="center" wrapText="1"/>
    </xf>
    <xf numFmtId="0" fontId="70" fillId="0" borderId="26" xfId="0" applyFont="1" applyFill="1" applyBorder="1" applyAlignment="1">
      <alignment horizontal="right" vertical="center" wrapText="1"/>
    </xf>
    <xf numFmtId="172" fontId="35" fillId="0" borderId="26" xfId="105" applyNumberFormat="1" applyFont="1" applyFill="1" applyBorder="1" applyAlignment="1" applyProtection="1">
      <alignment horizontal="right" wrapText="1"/>
      <protection locked="0"/>
    </xf>
    <xf numFmtId="0" fontId="35" fillId="7" borderId="0" xfId="0" applyFont="1" applyFill="1" applyBorder="1" applyAlignment="1">
      <alignment horizontal="right" vertical="center" wrapText="1"/>
    </xf>
    <xf numFmtId="172" fontId="35" fillId="7" borderId="0" xfId="105" applyNumberFormat="1" applyFont="1" applyFill="1" applyBorder="1" applyAlignment="1" applyProtection="1">
      <alignment horizontal="right" wrapText="1"/>
      <protection locked="0"/>
    </xf>
    <xf numFmtId="0" fontId="70" fillId="0" borderId="26" xfId="0" applyFont="1" applyFill="1" applyBorder="1" applyAlignment="1">
      <alignment horizontal="right" vertical="top" wrapText="1"/>
    </xf>
    <xf numFmtId="172" fontId="70" fillId="0" borderId="26" xfId="105" applyNumberFormat="1" applyFont="1" applyFill="1" applyBorder="1" applyAlignment="1" applyProtection="1">
      <alignment horizontal="right" wrapText="1"/>
      <protection locked="0"/>
    </xf>
    <xf numFmtId="0" fontId="70" fillId="0" borderId="43" xfId="0" applyFont="1" applyFill="1" applyBorder="1" applyAlignment="1">
      <alignment horizontal="right" wrapText="1"/>
    </xf>
    <xf numFmtId="172" fontId="35" fillId="0" borderId="44" xfId="105" applyNumberFormat="1" applyFont="1" applyFill="1" applyBorder="1" applyAlignment="1" applyProtection="1">
      <alignment horizontal="right" wrapText="1"/>
      <protection locked="0"/>
    </xf>
    <xf numFmtId="166" fontId="22" fillId="0" borderId="0" xfId="75" applyNumberFormat="1" applyFont="1" applyFill="1" applyBorder="1" applyAlignment="1">
      <alignment horizontal="center" vertical="center"/>
      <protection/>
    </xf>
    <xf numFmtId="166" fontId="22" fillId="0" borderId="0" xfId="75" applyNumberFormat="1" applyFont="1" applyFill="1" applyBorder="1" applyAlignment="1">
      <alignment horizontal="center"/>
      <protection/>
    </xf>
  </cellXfs>
  <cellStyles count="93">
    <cellStyle name="Normal" xfId="0"/>
    <cellStyle name="20% - Accent1 2" xfId="15"/>
    <cellStyle name="20% - Accent5 2" xfId="16"/>
    <cellStyle name="20% - Accent6 2" xfId="17"/>
    <cellStyle name="20% - Isticanje1" xfId="18"/>
    <cellStyle name="20% - Isticanje2" xfId="19"/>
    <cellStyle name="20% - Isticanje3" xfId="20"/>
    <cellStyle name="20% - Isticanje4" xfId="21"/>
    <cellStyle name="20% - Isticanje5" xfId="22"/>
    <cellStyle name="20% - Isticanje6" xfId="23"/>
    <cellStyle name="40% - Isticanje1" xfId="24"/>
    <cellStyle name="40% - Isticanje2" xfId="25"/>
    <cellStyle name="40% - Isticanje3" xfId="26"/>
    <cellStyle name="40% - Isticanje4" xfId="27"/>
    <cellStyle name="40% - Isticanje5" xfId="28"/>
    <cellStyle name="40% - Isticanje6" xfId="29"/>
    <cellStyle name="60% - Isticanje1" xfId="30"/>
    <cellStyle name="60% - Isticanje2" xfId="31"/>
    <cellStyle name="60% - Isticanje3" xfId="32"/>
    <cellStyle name="60% - Isticanje4" xfId="33"/>
    <cellStyle name="60% - Isticanje5" xfId="34"/>
    <cellStyle name="60% - Isticanje6" xfId="35"/>
    <cellStyle name="A4 Small 210 x 297 mm" xfId="36"/>
    <cellStyle name="Bilješka" xfId="37"/>
    <cellStyle name="Calculation 2" xfId="38"/>
    <cellStyle name="Comma 2" xfId="39"/>
    <cellStyle name="Dobro" xfId="40"/>
    <cellStyle name="Excel Built-in Normal" xfId="41"/>
    <cellStyle name="Excel Built-in Normal 1" xfId="42"/>
    <cellStyle name="Hyperlink 2" xfId="43"/>
    <cellStyle name="Input 2" xfId="44"/>
    <cellStyle name="Isticanje1" xfId="45"/>
    <cellStyle name="Isticanje2" xfId="46"/>
    <cellStyle name="Isticanje3" xfId="47"/>
    <cellStyle name="Isticanje4" xfId="48"/>
    <cellStyle name="Isticanje5" xfId="49"/>
    <cellStyle name="Isticanje6" xfId="50"/>
    <cellStyle name="Izlaz" xfId="51"/>
    <cellStyle name="Izračun" xfId="52"/>
    <cellStyle name="Loše" xfId="53"/>
    <cellStyle name="Naslov" xfId="54"/>
    <cellStyle name="Naslov 1" xfId="55"/>
    <cellStyle name="Naslov 2" xfId="56"/>
    <cellStyle name="Naslov 3" xfId="57"/>
    <cellStyle name="Naslov 4" xfId="58"/>
    <cellStyle name="Neutralno" xfId="59"/>
    <cellStyle name="Normal 2" xfId="60"/>
    <cellStyle name="Normal 2 2" xfId="61"/>
    <cellStyle name="Normal 2 3" xfId="62"/>
    <cellStyle name="Normal 2 3 2" xfId="63"/>
    <cellStyle name="Normal 3" xfId="64"/>
    <cellStyle name="Normal 3 2" xfId="65"/>
    <cellStyle name="Normal 3 3" xfId="66"/>
    <cellStyle name="Normal 4" xfId="67"/>
    <cellStyle name="Normal_čirinović oli 2" xfId="68"/>
    <cellStyle name="Normal_čirinović oli_troškovnik" xfId="69"/>
    <cellStyle name="Normal_čirinović oli_troškovnik 2" xfId="70"/>
    <cellStyle name="Normal_čirinović oli_troškovnik GP - KOVAČIĆ-cijene" xfId="71"/>
    <cellStyle name="Normal_čirinović oli_TROŠKOVNIK hodak" xfId="72"/>
    <cellStyle name="Normal_čirinović oli_TROŠKOVNIK MILER STOLARSKI OBRT" xfId="73"/>
    <cellStyle name="Normal_čirinović oli_TROŠKOVNIK MILER STOLARSKI OBRT 2" xfId="74"/>
    <cellStyle name="Normal_ponder" xfId="75"/>
    <cellStyle name="Normal_PRIL.2 T.P.-POČIĆ" xfId="76"/>
    <cellStyle name="Normal_PRIL.2 T.P.-POČIĆ 2" xfId="77"/>
    <cellStyle name="Normal_PRIL.2 T.P.-POČIĆ_troškovnik GP - KOVAČIĆ-cijene" xfId="78"/>
    <cellStyle name="Normal_PRIL.2 T.P.-POČIĆ_TROŠKOVNIK KANTON" xfId="79"/>
    <cellStyle name="Normal_PRILOG 1. T.P. - POČIĆ" xfId="80"/>
    <cellStyle name="Normal_PRILOG 1. T.P. - ŽUKINA" xfId="81"/>
    <cellStyle name="Normal_PROR.-MUJKIĆ 2" xfId="82"/>
    <cellStyle name="Normal_PROR.-MUJKIĆ_socijala cijevovod" xfId="83"/>
    <cellStyle name="Normal_PROR.-TERMAL-KUHINJA 2" xfId="84"/>
    <cellStyle name="Normal_proračun svegai 2" xfId="85"/>
    <cellStyle name="Normal_proračun svegai_troškovnik GP - KOVAČIĆ-cijene" xfId="86"/>
    <cellStyle name="Normal_troškovnik" xfId="87"/>
    <cellStyle name="Normal_TROŠKOVNIK MILER STOLARSKI OBRT" xfId="88"/>
    <cellStyle name="Normal_troškovnik NOVO" xfId="89"/>
    <cellStyle name="Normal_troškovnik TERMAL 1-5 KAT" xfId="90"/>
    <cellStyle name="Normal_troškovnik-cijene" xfId="91"/>
    <cellStyle name="Normal_troškovnik-komora HD sirač" xfId="92"/>
    <cellStyle name="Normal_UGOVORNI TROŠK." xfId="93"/>
    <cellStyle name="Obično 2" xfId="94"/>
    <cellStyle name="Output 2" xfId="95"/>
    <cellStyle name="Percent" xfId="96"/>
    <cellStyle name="Povezana ćelija" xfId="97"/>
    <cellStyle name="Provjera ćelije" xfId="98"/>
    <cellStyle name="Tekst objašnjenja" xfId="99"/>
    <cellStyle name="Tekst upozorenja" xfId="100"/>
    <cellStyle name="Ukupni zbroj" xfId="101"/>
    <cellStyle name="Unos" xfId="102"/>
    <cellStyle name="Currency" xfId="103"/>
    <cellStyle name="Currency [0]" xfId="104"/>
    <cellStyle name="Comma" xfId="105"/>
    <cellStyle name="Comma [0]" xfId="106"/>
  </cellStyles>
  <dxfs count="32">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3F007F"/>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 Id="rId23" Type="http://schemas.openxmlformats.org/officeDocument/2006/relationships/externalLink" Target="externalLinks/externalLink14.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png" /><Relationship Id="rId3" Type="http://schemas.openxmlformats.org/officeDocument/2006/relationships/image" Target="../media/image1.png" /><Relationship Id="rId4"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6.jpeg"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2438400</xdr:colOff>
      <xdr:row>718</xdr:row>
      <xdr:rowOff>104775</xdr:rowOff>
    </xdr:from>
    <xdr:to>
      <xdr:col>2</xdr:col>
      <xdr:colOff>342900</xdr:colOff>
      <xdr:row>721</xdr:row>
      <xdr:rowOff>123825</xdr:rowOff>
    </xdr:to>
    <xdr:pic>
      <xdr:nvPicPr>
        <xdr:cNvPr id="1" name="Picture 2"/>
        <xdr:cNvPicPr preferRelativeResize="1">
          <a:picLocks noChangeAspect="1"/>
        </xdr:cNvPicPr>
      </xdr:nvPicPr>
      <xdr:blipFill>
        <a:blip r:embed="rId1"/>
        <a:stretch>
          <a:fillRect/>
        </a:stretch>
      </xdr:blipFill>
      <xdr:spPr>
        <a:xfrm>
          <a:off x="2733675" y="333222600"/>
          <a:ext cx="962025" cy="495300"/>
        </a:xfrm>
        <a:prstGeom prst="rect">
          <a:avLst/>
        </a:prstGeom>
        <a:noFill/>
        <a:ln w="9525" cmpd="sng">
          <a:noFill/>
        </a:ln>
      </xdr:spPr>
    </xdr:pic>
    <xdr:clientData/>
  </xdr:twoCellAnchor>
  <xdr:twoCellAnchor>
    <xdr:from>
      <xdr:col>1</xdr:col>
      <xdr:colOff>2733675</xdr:colOff>
      <xdr:row>724</xdr:row>
      <xdr:rowOff>19050</xdr:rowOff>
    </xdr:from>
    <xdr:to>
      <xdr:col>4</xdr:col>
      <xdr:colOff>333375</xdr:colOff>
      <xdr:row>728</xdr:row>
      <xdr:rowOff>28575</xdr:rowOff>
    </xdr:to>
    <xdr:pic>
      <xdr:nvPicPr>
        <xdr:cNvPr id="2" name="Picture 4"/>
        <xdr:cNvPicPr preferRelativeResize="1">
          <a:picLocks noChangeAspect="1"/>
        </xdr:cNvPicPr>
      </xdr:nvPicPr>
      <xdr:blipFill>
        <a:blip r:embed="rId2"/>
        <a:stretch>
          <a:fillRect/>
        </a:stretch>
      </xdr:blipFill>
      <xdr:spPr>
        <a:xfrm>
          <a:off x="3028950" y="334079850"/>
          <a:ext cx="17907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2266950</xdr:colOff>
      <xdr:row>818</xdr:row>
      <xdr:rowOff>104775</xdr:rowOff>
    </xdr:from>
    <xdr:to>
      <xdr:col>2</xdr:col>
      <xdr:colOff>400050</xdr:colOff>
      <xdr:row>823</xdr:row>
      <xdr:rowOff>0</xdr:rowOff>
    </xdr:to>
    <xdr:pic>
      <xdr:nvPicPr>
        <xdr:cNvPr id="1" name="Picture 40"/>
        <xdr:cNvPicPr preferRelativeResize="1">
          <a:picLocks noChangeAspect="1"/>
        </xdr:cNvPicPr>
      </xdr:nvPicPr>
      <xdr:blipFill>
        <a:blip r:embed="rId1"/>
        <a:stretch>
          <a:fillRect/>
        </a:stretch>
      </xdr:blipFill>
      <xdr:spPr>
        <a:xfrm>
          <a:off x="2562225" y="459857475"/>
          <a:ext cx="1190625" cy="666750"/>
        </a:xfrm>
        <a:prstGeom prst="rect">
          <a:avLst/>
        </a:prstGeom>
        <a:noFill/>
        <a:ln w="9525" cmpd="sng">
          <a:noFill/>
        </a:ln>
      </xdr:spPr>
    </xdr:pic>
    <xdr:clientData/>
  </xdr:twoCellAnchor>
  <xdr:twoCellAnchor editAs="oneCell">
    <xdr:from>
      <xdr:col>1</xdr:col>
      <xdr:colOff>1638300</xdr:colOff>
      <xdr:row>824</xdr:row>
      <xdr:rowOff>66675</xdr:rowOff>
    </xdr:from>
    <xdr:to>
      <xdr:col>3</xdr:col>
      <xdr:colOff>247650</xdr:colOff>
      <xdr:row>828</xdr:row>
      <xdr:rowOff>114300</xdr:rowOff>
    </xdr:to>
    <xdr:pic>
      <xdr:nvPicPr>
        <xdr:cNvPr id="2" name="Picture 42"/>
        <xdr:cNvPicPr preferRelativeResize="1">
          <a:picLocks noChangeAspect="1"/>
        </xdr:cNvPicPr>
      </xdr:nvPicPr>
      <xdr:blipFill>
        <a:blip r:embed="rId2"/>
        <a:stretch>
          <a:fillRect/>
        </a:stretch>
      </xdr:blipFill>
      <xdr:spPr>
        <a:xfrm>
          <a:off x="1933575" y="460743300"/>
          <a:ext cx="211455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256</xdr:row>
      <xdr:rowOff>28575</xdr:rowOff>
    </xdr:from>
    <xdr:to>
      <xdr:col>6</xdr:col>
      <xdr:colOff>619125</xdr:colOff>
      <xdr:row>258</xdr:row>
      <xdr:rowOff>133350</xdr:rowOff>
    </xdr:to>
    <xdr:pic>
      <xdr:nvPicPr>
        <xdr:cNvPr id="1" name="Picture 2"/>
        <xdr:cNvPicPr preferRelativeResize="1">
          <a:picLocks noChangeAspect="1"/>
        </xdr:cNvPicPr>
      </xdr:nvPicPr>
      <xdr:blipFill>
        <a:blip r:embed="rId1"/>
        <a:stretch>
          <a:fillRect/>
        </a:stretch>
      </xdr:blipFill>
      <xdr:spPr>
        <a:xfrm>
          <a:off x="4000500" y="108423075"/>
          <a:ext cx="952500" cy="466725"/>
        </a:xfrm>
        <a:prstGeom prst="rect">
          <a:avLst/>
        </a:prstGeom>
        <a:noFill/>
        <a:ln w="9525" cmpd="sng">
          <a:noFill/>
        </a:ln>
      </xdr:spPr>
    </xdr:pic>
    <xdr:clientData/>
  </xdr:twoCellAnchor>
  <xdr:twoCellAnchor>
    <xdr:from>
      <xdr:col>3</xdr:col>
      <xdr:colOff>0</xdr:colOff>
      <xdr:row>260</xdr:row>
      <xdr:rowOff>47625</xdr:rowOff>
    </xdr:from>
    <xdr:to>
      <xdr:col>8</xdr:col>
      <xdr:colOff>257175</xdr:colOff>
      <xdr:row>263</xdr:row>
      <xdr:rowOff>104775</xdr:rowOff>
    </xdr:to>
    <xdr:pic>
      <xdr:nvPicPr>
        <xdr:cNvPr id="2" name="Picture 4"/>
        <xdr:cNvPicPr preferRelativeResize="1">
          <a:picLocks noChangeAspect="1"/>
        </xdr:cNvPicPr>
      </xdr:nvPicPr>
      <xdr:blipFill>
        <a:blip r:embed="rId2"/>
        <a:stretch>
          <a:fillRect/>
        </a:stretch>
      </xdr:blipFill>
      <xdr:spPr>
        <a:xfrm>
          <a:off x="3638550" y="109166025"/>
          <a:ext cx="17811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85725</xdr:colOff>
      <xdr:row>385</xdr:row>
      <xdr:rowOff>19050</xdr:rowOff>
    </xdr:from>
    <xdr:to>
      <xdr:col>8</xdr:col>
      <xdr:colOff>219075</xdr:colOff>
      <xdr:row>387</xdr:row>
      <xdr:rowOff>123825</xdr:rowOff>
    </xdr:to>
    <xdr:pic>
      <xdr:nvPicPr>
        <xdr:cNvPr id="1" name="Slika 4"/>
        <xdr:cNvPicPr preferRelativeResize="1">
          <a:picLocks noChangeAspect="1"/>
        </xdr:cNvPicPr>
      </xdr:nvPicPr>
      <xdr:blipFill>
        <a:blip r:embed="rId1"/>
        <a:stretch>
          <a:fillRect/>
        </a:stretch>
      </xdr:blipFill>
      <xdr:spPr>
        <a:xfrm>
          <a:off x="4419600" y="121767600"/>
          <a:ext cx="962025" cy="447675"/>
        </a:xfrm>
        <a:prstGeom prst="rect">
          <a:avLst/>
        </a:prstGeom>
        <a:noFill/>
        <a:ln w="9525" cmpd="sng">
          <a:noFill/>
        </a:ln>
      </xdr:spPr>
    </xdr:pic>
    <xdr:clientData/>
  </xdr:twoCellAnchor>
  <xdr:twoCellAnchor>
    <xdr:from>
      <xdr:col>4</xdr:col>
      <xdr:colOff>428625</xdr:colOff>
      <xdr:row>389</xdr:row>
      <xdr:rowOff>123825</xdr:rowOff>
    </xdr:from>
    <xdr:to>
      <xdr:col>8</xdr:col>
      <xdr:colOff>790575</xdr:colOff>
      <xdr:row>393</xdr:row>
      <xdr:rowOff>9525</xdr:rowOff>
    </xdr:to>
    <xdr:pic>
      <xdr:nvPicPr>
        <xdr:cNvPr id="2" name="Picture 4"/>
        <xdr:cNvPicPr preferRelativeResize="1">
          <a:picLocks noChangeAspect="1"/>
        </xdr:cNvPicPr>
      </xdr:nvPicPr>
      <xdr:blipFill>
        <a:blip r:embed="rId2"/>
        <a:stretch>
          <a:fillRect/>
        </a:stretch>
      </xdr:blipFill>
      <xdr:spPr>
        <a:xfrm>
          <a:off x="4171950" y="122539125"/>
          <a:ext cx="1781175" cy="533400"/>
        </a:xfrm>
        <a:prstGeom prst="rect">
          <a:avLst/>
        </a:prstGeom>
        <a:noFill/>
        <a:ln w="9525" cmpd="sng">
          <a:noFill/>
        </a:ln>
      </xdr:spPr>
    </xdr:pic>
    <xdr:clientData/>
  </xdr:twoCellAnchor>
  <xdr:twoCellAnchor editAs="oneCell">
    <xdr:from>
      <xdr:col>1</xdr:col>
      <xdr:colOff>2066925</xdr:colOff>
      <xdr:row>248</xdr:row>
      <xdr:rowOff>28575</xdr:rowOff>
    </xdr:from>
    <xdr:to>
      <xdr:col>2</xdr:col>
      <xdr:colOff>400050</xdr:colOff>
      <xdr:row>251</xdr:row>
      <xdr:rowOff>133350</xdr:rowOff>
    </xdr:to>
    <xdr:pic>
      <xdr:nvPicPr>
        <xdr:cNvPr id="3" name="Picture 40"/>
        <xdr:cNvPicPr preferRelativeResize="1">
          <a:picLocks noChangeAspect="1"/>
        </xdr:cNvPicPr>
      </xdr:nvPicPr>
      <xdr:blipFill>
        <a:blip r:embed="rId3"/>
        <a:stretch>
          <a:fillRect/>
        </a:stretch>
      </xdr:blipFill>
      <xdr:spPr>
        <a:xfrm>
          <a:off x="2371725" y="98478975"/>
          <a:ext cx="1190625" cy="657225"/>
        </a:xfrm>
        <a:prstGeom prst="rect">
          <a:avLst/>
        </a:prstGeom>
        <a:noFill/>
        <a:ln w="9525" cmpd="sng">
          <a:noFill/>
        </a:ln>
      </xdr:spPr>
    </xdr:pic>
    <xdr:clientData/>
  </xdr:twoCellAnchor>
  <xdr:twoCellAnchor editAs="oneCell">
    <xdr:from>
      <xdr:col>1</xdr:col>
      <xdr:colOff>1123950</xdr:colOff>
      <xdr:row>252</xdr:row>
      <xdr:rowOff>95250</xdr:rowOff>
    </xdr:from>
    <xdr:to>
      <xdr:col>2</xdr:col>
      <xdr:colOff>381000</xdr:colOff>
      <xdr:row>256</xdr:row>
      <xdr:rowOff>133350</xdr:rowOff>
    </xdr:to>
    <xdr:pic>
      <xdr:nvPicPr>
        <xdr:cNvPr id="4" name="Picture 42"/>
        <xdr:cNvPicPr preferRelativeResize="1">
          <a:picLocks noChangeAspect="1"/>
        </xdr:cNvPicPr>
      </xdr:nvPicPr>
      <xdr:blipFill>
        <a:blip r:embed="rId4"/>
        <a:stretch>
          <a:fillRect/>
        </a:stretch>
      </xdr:blipFill>
      <xdr:spPr>
        <a:xfrm>
          <a:off x="1428750" y="99279075"/>
          <a:ext cx="2114550" cy="76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672</xdr:row>
      <xdr:rowOff>28575</xdr:rowOff>
    </xdr:from>
    <xdr:to>
      <xdr:col>7</xdr:col>
      <xdr:colOff>238125</xdr:colOff>
      <xdr:row>675</xdr:row>
      <xdr:rowOff>95250</xdr:rowOff>
    </xdr:to>
    <xdr:pic>
      <xdr:nvPicPr>
        <xdr:cNvPr id="1" name="Graphics 1"/>
        <xdr:cNvPicPr preferRelativeResize="1">
          <a:picLocks noChangeAspect="1"/>
        </xdr:cNvPicPr>
      </xdr:nvPicPr>
      <xdr:blipFill>
        <a:blip r:embed="rId1"/>
        <a:stretch>
          <a:fillRect/>
        </a:stretch>
      </xdr:blipFill>
      <xdr:spPr>
        <a:xfrm>
          <a:off x="2686050" y="154466925"/>
          <a:ext cx="3048000" cy="552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2562225</xdr:colOff>
      <xdr:row>15</xdr:row>
      <xdr:rowOff>180975</xdr:rowOff>
    </xdr:from>
    <xdr:to>
      <xdr:col>3</xdr:col>
      <xdr:colOff>238125</xdr:colOff>
      <xdr:row>23</xdr:row>
      <xdr:rowOff>95250</xdr:rowOff>
    </xdr:to>
    <xdr:pic>
      <xdr:nvPicPr>
        <xdr:cNvPr id="1" name="Picture 2"/>
        <xdr:cNvPicPr preferRelativeResize="1">
          <a:picLocks noChangeAspect="1"/>
        </xdr:cNvPicPr>
      </xdr:nvPicPr>
      <xdr:blipFill>
        <a:blip r:embed="rId1"/>
        <a:stretch>
          <a:fillRect/>
        </a:stretch>
      </xdr:blipFill>
      <xdr:spPr>
        <a:xfrm>
          <a:off x="2857500" y="3295650"/>
          <a:ext cx="1181100" cy="1285875"/>
        </a:xfrm>
        <a:prstGeom prst="rect">
          <a:avLst/>
        </a:prstGeom>
        <a:noFill/>
        <a:ln w="9525" cmpd="sng">
          <a:noFill/>
        </a:ln>
      </xdr:spPr>
    </xdr:pic>
    <xdr:clientData/>
  </xdr:twoCellAnchor>
  <xdr:twoCellAnchor>
    <xdr:from>
      <xdr:col>1</xdr:col>
      <xdr:colOff>2124075</xdr:colOff>
      <xdr:row>24</xdr:row>
      <xdr:rowOff>57150</xdr:rowOff>
    </xdr:from>
    <xdr:to>
      <xdr:col>3</xdr:col>
      <xdr:colOff>666750</xdr:colOff>
      <xdr:row>30</xdr:row>
      <xdr:rowOff>9525</xdr:rowOff>
    </xdr:to>
    <xdr:pic>
      <xdr:nvPicPr>
        <xdr:cNvPr id="2" name="Picture 4"/>
        <xdr:cNvPicPr preferRelativeResize="1">
          <a:picLocks noChangeAspect="1"/>
        </xdr:cNvPicPr>
      </xdr:nvPicPr>
      <xdr:blipFill>
        <a:blip r:embed="rId2"/>
        <a:stretch>
          <a:fillRect/>
        </a:stretch>
      </xdr:blipFill>
      <xdr:spPr>
        <a:xfrm>
          <a:off x="2419350" y="4695825"/>
          <a:ext cx="2047875" cy="923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omislav\Desktop\Tomislav\JAVNA%20NABAVA\Energ%20obnova%20O&#352;%20Rovi&#353;&#263;e\EX%20Ante%20Rovisce\Mapa%203%20-Strojarski%20projekt\tro&#353;kovnik_GP_ROVI&#352;&#262;E_cije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Tomislav\Desktop\Tomislav\JAVNA%20NABAVA\Energ%20obnova%20O&#352;%20Rovi&#353;&#263;e\EX%20Ante%20Rovisce\Mapa%203%20-Strojarski%20projekt\0xxxxxx%20EI%20XXXXXXXXX\OBJEKTI%202015\GARE&#352;NICA%20-%20KU&#381;ILEK%20OIE\ENERGO%20ING\OBJEKTI%202008\DARUVAR%20-%20VINKO%20MIO&#268;\TRANS%20mio&#26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Vlado\mreza_v\0xxxxxx%20EI%20XXXXXXXXX\OBJEKTI%202015\HRASTOVAC%20-%20GLONJARI&#262;%20IVAN%20OIE\HRASTOVAC%20-%20BRANKO%20BANI&#262;%20-%20peltec%2035\PRORA&#268;UN%20DIMNJAKA%20ZA%20GP.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Vlado\mreza_v\0xxxxxx%20EI%20XXXXXXXXX\OBJEKTI%202015\LIPIK%20-%20NOVOKMET%20ZORICA%20OIE\prora&#269;un%20i%20tro&#353;kovnik%20NOVOKMET.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Vlado\mreza_v\Documents%20and%20Settings\oliver\Desktop\+++++++++prora&#269;un%20VRTI&#262;%20GP%20nedovr&#353;eno.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Users\Tomislav\Desktop\Tomislav\JAVNA%20NABAVA\Energ%20obnova%20O&#352;%20Rovi&#353;&#263;e\EX%20Ante%20Rovisce\Mapa%203%20-Strojarski%20projekt\Documents%20and%20Settings\oliver\Desktop\G%20POLJE%20-%20KRSTOVSKI\T%20R%20O%20&#352;%20K%20O%20V%20N%20I%20K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Vlado\mreza_v\0xxxxxx%20EI%20XXXXXXXXX\OBJEKTI%202015\LIPIK%20-%20NOVOKMET%20ZORICA%20OIE\prora&#269;un%20i%20tro&#353;kovnik%20BELJA%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Tomislav\Desktop\Tomislav\JAVNA%20NABAVA\Energ%20obnova%20O&#352;%20Rovi&#353;&#263;e\EX%20Ante%20Rovisce\Mapa%203%20-Strojarski%20projekt\0xxxxxx%20EI%20XXXXXXXXX\OBJEKTI%202015\GARE&#352;NICA%20-%20KU&#381;ILEK%20OIE\prora&#269;un%20i%20tro&#353;kovnik%20KU&#381;ILEK%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Vlado\mreza_v\0xxxxxx%20EI%20XXXXXXXXX\OBJEKTI%202015\LIPIK%20-%20LUKI&#262;%20IVAN%20OIE\LIPIK%20-%20LUKI&#262;%20IVAN\LUKI&#262;-tro&#353;kovnik%20i%20prora&#269;un%20G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Vlado\mreza_v\0xxxxxx%20EI%20XXXXXXXXX\OBJEKTI%202014\GRUBI&#352;NO%20POLJE%20-%20VRTI&#262;%20DOGRADNJA\prora&#269;un%20VRTI&#26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Vlado\mreza_v\Documents%20and%20Settings\oliver\Desktop\POLJANA%20VRTI&#262;%20PRORA&#268;UN%20nov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Tomislav\Desktop\Tomislav\JAVNA%20NABAVA\Energ%20obnova%20O&#352;%20Rovi&#353;&#263;e\EX%20Ante%20Rovisce\Mapa%203%20-Strojarski%20projekt\ENERGO%20ING\OBJEKTI%202008\DARUVAR%20-%20VINKO%20MIO&#268;\TRANS%20mio&#26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Vlado\mreza_v\0xxxxxx%20EI%20XXXXXXXXX\OBJEKTI%202015\LIPIK%20-%20NOVOKMET%20ZORICA%20OIE\ENERGO%20ING\OBJEKTI%202008\DARUVAR%20-%20VINKO%20MIO&#268;\TRANS%20mio&#26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Vlado\mreza_v\IZVEDBENI%20PROJEKT%20&#352;KOLA%20VI&#352;NJEVAC\ENERGO%20ING\OBJEKTI%202008\DARUVAR%20-%20VINKO%20MIO&#268;\TRANS%20mio&#26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oškovnik_GP_OŠ ROVIŠĆE_cijene"/>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H pro"/>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roračun dimnjaka"/>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ZGRADA"/>
      <sheetName val="proračun"/>
      <sheetName val="troškovnik"/>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ZGRADA"/>
      <sheetName val="4.1 PLIN koto"/>
      <sheetName val="4.2 KOTLOVNICA"/>
      <sheetName val="GRIJ trans"/>
      <sheetName val="GRIJ LIPOVICA"/>
      <sheetName val="HLAD trans"/>
      <sheetName val="HLAD TOSHIBA"/>
      <sheetName val="proračun solara AZIMUT 60"/>
      <sheetName val="VENT"/>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radijatori"/>
      <sheetName val="kotlovi i bojleri"/>
      <sheetName val="cijev"/>
      <sheetName val="pumpe"/>
      <sheetName val="armature k"/>
      <sheetName val="uređaji"/>
      <sheetName val="FC"/>
      <sheetName val="montaža"/>
      <sheetName val="mali razdjelnik PTV"/>
      <sheetName val="VENTILACIJA2"/>
      <sheetName val="ventilacija"/>
      <sheetName val="unp koto VK i bakar"/>
      <sheetName val="VENTIL 2"/>
      <sheetName val="ORIOLIK cijev"/>
      <sheetName val="TO JE TO"/>
      <sheetName val="SVEEE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dijatori"/>
      <sheetName val="troškovnik"/>
      <sheetName val="proračun I"/>
      <sheetName val="PR2 KOEFIC ZGRADA"/>
      <sheetName val="ZGRAD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ZGRADA"/>
      <sheetName val="troškovnik"/>
      <sheetName val="proračun"/>
      <sheetName val="FPR2 KOEFIC ZGRAD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roškovnik GP"/>
      <sheetName val="proračun"/>
      <sheetName val="ZGRAD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4.1 4.2 PLIN koto"/>
      <sheetName val="4.3. KOTLOVNICA"/>
      <sheetName val="4.4 solarno"/>
      <sheetName val="GRIJ trans"/>
      <sheetName val="GRIJ LIPOVICA"/>
      <sheetName val="HLAD trans"/>
      <sheetName val="HLAD TOSHIBA"/>
      <sheetName val="ništa"/>
      <sheetName val="ZGRADA (2)"/>
      <sheetName val="ZGRAD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LIN"/>
      <sheetName val="VENT"/>
      <sheetName val="CG"/>
      <sheetName val="SOLAR"/>
      <sheetName val="GRIJ trans"/>
      <sheetName val="GRIJ VK"/>
      <sheetName val="HLAD trans"/>
      <sheetName val="HLAD split"/>
      <sheetName val="ZGRAD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PLIN pb_pš"/>
      <sheetName val="V pro"/>
      <sheetName val="G trans"/>
      <sheetName val="G rad VN"/>
      <sheetName val="H pro"/>
      <sheetName val="H split"/>
      <sheetName val="troškovnik"/>
      <sheetName val="PROSTORIJE"/>
      <sheetName val="troškovnik MIOČ"/>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H pro"/>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H pr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724"/>
  <sheetViews>
    <sheetView view="pageBreakPreview" zoomScale="95" zoomScaleSheetLayoutView="95" zoomScalePageLayoutView="0" workbookViewId="0" topLeftCell="A1">
      <selection activeCell="E632" sqref="E632:F644"/>
    </sheetView>
  </sheetViews>
  <sheetFormatPr defaultColWidth="9.140625" defaultRowHeight="12.75"/>
  <cols>
    <col min="1" max="1" width="4.421875" style="1" customWidth="1"/>
    <col min="2" max="2" width="45.8515625" style="2" customWidth="1"/>
    <col min="3" max="3" width="6.7109375" style="3" customWidth="1"/>
    <col min="4" max="4" width="10.28125" style="4" customWidth="1"/>
    <col min="5" max="5" width="12.421875" style="4" customWidth="1"/>
    <col min="6" max="6" width="14.421875" style="4" customWidth="1"/>
    <col min="7" max="8" width="9.140625" style="5" customWidth="1"/>
    <col min="9" max="9" width="9.8515625" style="5" customWidth="1"/>
    <col min="10" max="16384" width="9.140625" style="5" customWidth="1"/>
  </cols>
  <sheetData>
    <row r="1" spans="1:6" s="11" customFormat="1" ht="17.25" customHeight="1">
      <c r="A1" s="6" t="s">
        <v>1033</v>
      </c>
      <c r="B1" s="7" t="s">
        <v>1034</v>
      </c>
      <c r="C1" s="8"/>
      <c r="D1" s="9"/>
      <c r="E1" s="9"/>
      <c r="F1" s="10"/>
    </row>
    <row r="2" spans="1:6" s="11" customFormat="1" ht="17.25" customHeight="1">
      <c r="A2" s="12"/>
      <c r="B2" s="13"/>
      <c r="C2" s="8"/>
      <c r="D2" s="9"/>
      <c r="E2" s="9"/>
      <c r="F2" s="10"/>
    </row>
    <row r="3" spans="1:6" s="16" customFormat="1" ht="15" customHeight="1">
      <c r="A3" s="14"/>
      <c r="B3" s="903" t="s">
        <v>1035</v>
      </c>
      <c r="C3" s="903"/>
      <c r="D3" s="15"/>
      <c r="E3" s="15"/>
      <c r="F3" s="15"/>
    </row>
    <row r="4" spans="1:6" s="20" customFormat="1" ht="12" customHeight="1">
      <c r="A4" s="14"/>
      <c r="B4" s="17"/>
      <c r="C4" s="18"/>
      <c r="D4" s="19"/>
      <c r="E4" s="19"/>
      <c r="F4" s="19"/>
    </row>
    <row r="5" spans="1:6" s="20" customFormat="1" ht="72.75" customHeight="1">
      <c r="A5" s="14"/>
      <c r="B5" s="17" t="s">
        <v>1036</v>
      </c>
      <c r="C5" s="18"/>
      <c r="D5" s="19"/>
      <c r="E5" s="19"/>
      <c r="F5" s="19"/>
    </row>
    <row r="6" spans="1:6" s="20" customFormat="1" ht="12" customHeight="1">
      <c r="A6" s="14"/>
      <c r="B6" s="17"/>
      <c r="C6" s="18"/>
      <c r="D6" s="19"/>
      <c r="E6" s="19"/>
      <c r="F6" s="19"/>
    </row>
    <row r="7" spans="1:6" s="20" customFormat="1" ht="46.5" customHeight="1">
      <c r="A7" s="14" t="s">
        <v>1037</v>
      </c>
      <c r="B7" s="17" t="s">
        <v>1038</v>
      </c>
      <c r="C7" s="21"/>
      <c r="D7" s="22"/>
      <c r="E7" s="22"/>
      <c r="F7" s="22"/>
    </row>
    <row r="8" spans="1:6" s="20" customFormat="1" ht="15" customHeight="1">
      <c r="A8" s="14"/>
      <c r="B8" s="23"/>
      <c r="C8" s="21" t="s">
        <v>1039</v>
      </c>
      <c r="D8" s="22">
        <v>1280</v>
      </c>
      <c r="E8" s="22"/>
      <c r="F8" s="22"/>
    </row>
    <row r="9" spans="1:6" s="20" customFormat="1" ht="15" customHeight="1">
      <c r="A9" s="14"/>
      <c r="B9" s="23"/>
      <c r="C9" s="21"/>
      <c r="D9" s="22"/>
      <c r="E9" s="22"/>
      <c r="F9" s="22"/>
    </row>
    <row r="10" spans="1:6" s="20" customFormat="1" ht="47.25" customHeight="1">
      <c r="A10" s="14" t="s">
        <v>1040</v>
      </c>
      <c r="B10" s="17" t="s">
        <v>1041</v>
      </c>
      <c r="C10" s="21"/>
      <c r="D10" s="22"/>
      <c r="E10" s="22"/>
      <c r="F10" s="24"/>
    </row>
    <row r="11" spans="1:6" s="20" customFormat="1" ht="18" customHeight="1">
      <c r="A11" s="14"/>
      <c r="B11" s="25"/>
      <c r="C11" s="21" t="s">
        <v>1039</v>
      </c>
      <c r="D11" s="22">
        <v>1280</v>
      </c>
      <c r="E11" s="22"/>
      <c r="F11" s="22"/>
    </row>
    <row r="12" spans="1:6" s="20" customFormat="1" ht="6.75" customHeight="1" hidden="1">
      <c r="A12" s="14"/>
      <c r="B12" s="23"/>
      <c r="C12" s="21"/>
      <c r="D12" s="26"/>
      <c r="E12" s="22"/>
      <c r="F12" s="22"/>
    </row>
    <row r="13" spans="1:6" s="20" customFormat="1" ht="14.25" customHeight="1">
      <c r="A13" s="14"/>
      <c r="B13" s="23"/>
      <c r="C13" s="21"/>
      <c r="D13" s="26"/>
      <c r="E13" s="22"/>
      <c r="F13" s="22"/>
    </row>
    <row r="14" spans="1:6" s="20" customFormat="1" ht="42.75" customHeight="1">
      <c r="A14" s="14" t="s">
        <v>1042</v>
      </c>
      <c r="B14" s="17" t="s">
        <v>1043</v>
      </c>
      <c r="C14" s="21"/>
      <c r="D14" s="26"/>
      <c r="E14" s="22"/>
      <c r="F14" s="22"/>
    </row>
    <row r="15" spans="1:6" s="20" customFormat="1" ht="14.25" customHeight="1">
      <c r="A15" s="14"/>
      <c r="B15" s="17" t="s">
        <v>1044</v>
      </c>
      <c r="C15" s="21" t="s">
        <v>1045</v>
      </c>
      <c r="D15" s="22">
        <v>122</v>
      </c>
      <c r="E15" s="22"/>
      <c r="F15" s="22"/>
    </row>
    <row r="16" spans="1:6" s="20" customFormat="1" ht="14.25" customHeight="1">
      <c r="A16" s="14"/>
      <c r="B16" s="17" t="s">
        <v>1046</v>
      </c>
      <c r="C16" s="21" t="s">
        <v>1045</v>
      </c>
      <c r="D16" s="22">
        <v>76</v>
      </c>
      <c r="E16" s="22"/>
      <c r="F16" s="22"/>
    </row>
    <row r="17" spans="1:6" s="20" customFormat="1" ht="14.25" customHeight="1">
      <c r="A17" s="14"/>
      <c r="B17" s="17" t="s">
        <v>1047</v>
      </c>
      <c r="C17" s="21" t="s">
        <v>1048</v>
      </c>
      <c r="D17" s="22">
        <v>10</v>
      </c>
      <c r="E17" s="22"/>
      <c r="F17" s="22"/>
    </row>
    <row r="18" spans="1:6" s="20" customFormat="1" ht="14.25" customHeight="1">
      <c r="A18" s="14"/>
      <c r="B18" s="17" t="s">
        <v>1049</v>
      </c>
      <c r="C18" s="21" t="s">
        <v>1045</v>
      </c>
      <c r="D18" s="22">
        <v>40</v>
      </c>
      <c r="E18" s="22"/>
      <c r="F18" s="22"/>
    </row>
    <row r="19" spans="1:6" s="20" customFormat="1" ht="14.25" customHeight="1">
      <c r="A19" s="14"/>
      <c r="B19" s="17" t="s">
        <v>1050</v>
      </c>
      <c r="C19" s="21" t="s">
        <v>1045</v>
      </c>
      <c r="D19" s="22">
        <v>30</v>
      </c>
      <c r="E19" s="22"/>
      <c r="F19" s="22"/>
    </row>
    <row r="20" spans="1:6" s="20" customFormat="1" ht="14.25" customHeight="1">
      <c r="A20" s="14"/>
      <c r="B20" s="17"/>
      <c r="C20" s="21"/>
      <c r="D20" s="26"/>
      <c r="E20" s="22"/>
      <c r="F20" s="22"/>
    </row>
    <row r="21" spans="1:6" s="20" customFormat="1" ht="60" customHeight="1">
      <c r="A21" s="14" t="s">
        <v>1051</v>
      </c>
      <c r="B21" s="17" t="s">
        <v>1052</v>
      </c>
      <c r="C21" s="21"/>
      <c r="D21" s="22"/>
      <c r="E21" s="22"/>
      <c r="F21" s="24"/>
    </row>
    <row r="22" spans="1:6" s="20" customFormat="1" ht="17.25" customHeight="1">
      <c r="A22" s="14"/>
      <c r="B22" s="17" t="s">
        <v>1053</v>
      </c>
      <c r="C22" s="21" t="s">
        <v>1045</v>
      </c>
      <c r="D22" s="22">
        <v>250</v>
      </c>
      <c r="E22" s="22"/>
      <c r="F22" s="22"/>
    </row>
    <row r="23" spans="1:6" s="20" customFormat="1" ht="13.5" customHeight="1">
      <c r="A23" s="14"/>
      <c r="B23" s="17" t="s">
        <v>1054</v>
      </c>
      <c r="C23" s="21" t="s">
        <v>1048</v>
      </c>
      <c r="D23" s="22">
        <v>10</v>
      </c>
      <c r="E23" s="22"/>
      <c r="F23" s="22"/>
    </row>
    <row r="24" spans="1:6" s="20" customFormat="1" ht="16.5" customHeight="1">
      <c r="A24" s="14"/>
      <c r="B24" s="23"/>
      <c r="C24" s="21"/>
      <c r="D24" s="26"/>
      <c r="E24" s="22"/>
      <c r="F24" s="22"/>
    </row>
    <row r="25" spans="1:6" s="20" customFormat="1" ht="60" customHeight="1">
      <c r="A25" s="14" t="s">
        <v>1055</v>
      </c>
      <c r="B25" s="27" t="s">
        <v>1056</v>
      </c>
      <c r="C25" s="21"/>
      <c r="D25" s="26"/>
      <c r="E25" s="22"/>
      <c r="F25" s="22"/>
    </row>
    <row r="26" spans="1:6" s="20" customFormat="1" ht="5.25" customHeight="1" hidden="1">
      <c r="A26" s="14"/>
      <c r="B26" s="23"/>
      <c r="C26" s="21"/>
      <c r="D26" s="26"/>
      <c r="E26" s="22"/>
      <c r="F26" s="22"/>
    </row>
    <row r="27" spans="1:6" s="20" customFormat="1" ht="14.25" customHeight="1">
      <c r="A27" s="14"/>
      <c r="B27" s="23"/>
      <c r="C27" s="21" t="s">
        <v>1039</v>
      </c>
      <c r="D27" s="22">
        <v>640</v>
      </c>
      <c r="E27" s="22"/>
      <c r="F27" s="22"/>
    </row>
    <row r="28" spans="1:6" s="20" customFormat="1" ht="12.75" customHeight="1">
      <c r="A28" s="14"/>
      <c r="B28" s="23"/>
      <c r="C28" s="21"/>
      <c r="D28" s="26"/>
      <c r="E28" s="22"/>
      <c r="F28" s="22"/>
    </row>
    <row r="29" spans="1:6" s="20" customFormat="1" ht="59.25" customHeight="1">
      <c r="A29" s="14" t="s">
        <v>1057</v>
      </c>
      <c r="B29" s="17" t="s">
        <v>1058</v>
      </c>
      <c r="C29" s="21"/>
      <c r="D29" s="26"/>
      <c r="E29" s="22"/>
      <c r="F29" s="22"/>
    </row>
    <row r="30" spans="1:6" s="20" customFormat="1" ht="14.25">
      <c r="A30" s="14"/>
      <c r="B30" s="23"/>
      <c r="C30" s="21" t="s">
        <v>1045</v>
      </c>
      <c r="D30" s="26">
        <v>195</v>
      </c>
      <c r="E30" s="22"/>
      <c r="F30" s="22"/>
    </row>
    <row r="31" spans="1:6" s="20" customFormat="1" ht="14.25">
      <c r="A31" s="14"/>
      <c r="B31" s="23"/>
      <c r="C31" s="21"/>
      <c r="D31" s="26"/>
      <c r="E31" s="22"/>
      <c r="F31" s="22"/>
    </row>
    <row r="32" spans="1:6" s="20" customFormat="1" ht="98.25" customHeight="1">
      <c r="A32" s="14" t="s">
        <v>1059</v>
      </c>
      <c r="B32" s="17" t="s">
        <v>1060</v>
      </c>
      <c r="C32" s="21"/>
      <c r="D32" s="26"/>
      <c r="E32" s="22"/>
      <c r="F32" s="22"/>
    </row>
    <row r="33" spans="1:6" s="20" customFormat="1" ht="14.25">
      <c r="A33" s="14"/>
      <c r="B33" s="17" t="s">
        <v>1061</v>
      </c>
      <c r="C33" s="21" t="s">
        <v>1048</v>
      </c>
      <c r="D33" s="26">
        <v>5</v>
      </c>
      <c r="E33" s="22"/>
      <c r="F33" s="22"/>
    </row>
    <row r="34" spans="1:6" s="20" customFormat="1" ht="14.25">
      <c r="A34" s="14"/>
      <c r="B34" s="17" t="s">
        <v>1062</v>
      </c>
      <c r="C34" s="21" t="s">
        <v>1048</v>
      </c>
      <c r="D34" s="26">
        <v>5</v>
      </c>
      <c r="E34" s="22"/>
      <c r="F34" s="22"/>
    </row>
    <row r="35" spans="1:6" s="20" customFormat="1" ht="9" customHeight="1">
      <c r="A35" s="14"/>
      <c r="B35" s="23"/>
      <c r="C35" s="21"/>
      <c r="D35" s="26"/>
      <c r="E35" s="22"/>
      <c r="F35" s="22"/>
    </row>
    <row r="36" spans="1:6" s="20" customFormat="1" ht="59.25" customHeight="1">
      <c r="A36" s="14" t="s">
        <v>1063</v>
      </c>
      <c r="B36" s="17" t="s">
        <v>1064</v>
      </c>
      <c r="C36" s="21"/>
      <c r="D36" s="26"/>
      <c r="E36" s="22"/>
      <c r="F36" s="22"/>
    </row>
    <row r="37" spans="1:6" s="20" customFormat="1" ht="14.25">
      <c r="A37" s="14"/>
      <c r="B37" s="17" t="s">
        <v>1065</v>
      </c>
      <c r="C37" s="21" t="s">
        <v>1048</v>
      </c>
      <c r="D37" s="26">
        <v>10</v>
      </c>
      <c r="E37" s="22"/>
      <c r="F37" s="22"/>
    </row>
    <row r="38" spans="1:6" s="20" customFormat="1" ht="14.25">
      <c r="A38" s="14"/>
      <c r="B38" s="17" t="s">
        <v>1066</v>
      </c>
      <c r="C38" s="21" t="s">
        <v>1048</v>
      </c>
      <c r="D38" s="26">
        <v>110</v>
      </c>
      <c r="E38" s="22"/>
      <c r="F38" s="22"/>
    </row>
    <row r="39" spans="1:6" s="20" customFormat="1" ht="12" customHeight="1">
      <c r="A39" s="14"/>
      <c r="B39" s="23"/>
      <c r="C39" s="21"/>
      <c r="D39" s="26"/>
      <c r="E39" s="22"/>
      <c r="F39" s="22"/>
    </row>
    <row r="40" spans="1:6" s="20" customFormat="1" ht="87" customHeight="1">
      <c r="A40" s="14" t="s">
        <v>1067</v>
      </c>
      <c r="B40" s="17" t="s">
        <v>1068</v>
      </c>
      <c r="C40" s="21"/>
      <c r="D40" s="26"/>
      <c r="E40" s="22"/>
      <c r="F40" s="22"/>
    </row>
    <row r="41" spans="1:6" s="20" customFormat="1" ht="14.25">
      <c r="A41" s="14"/>
      <c r="B41" s="23"/>
      <c r="C41" s="21" t="s">
        <v>1048</v>
      </c>
      <c r="D41" s="26">
        <v>4</v>
      </c>
      <c r="E41" s="22"/>
      <c r="F41" s="22"/>
    </row>
    <row r="42" spans="1:6" s="20" customFormat="1" ht="12.75" customHeight="1">
      <c r="A42" s="14"/>
      <c r="B42" s="23"/>
      <c r="C42" s="21"/>
      <c r="D42" s="26"/>
      <c r="E42" s="22"/>
      <c r="F42" s="22"/>
    </row>
    <row r="43" spans="1:6" s="20" customFormat="1" ht="44.25" customHeight="1">
      <c r="A43" s="14" t="s">
        <v>1069</v>
      </c>
      <c r="B43" s="17" t="s">
        <v>1070</v>
      </c>
      <c r="C43" s="21"/>
      <c r="D43" s="26"/>
      <c r="E43" s="22"/>
      <c r="F43" s="22"/>
    </row>
    <row r="44" spans="1:6" s="20" customFormat="1" ht="14.25">
      <c r="A44" s="14"/>
      <c r="B44" s="23"/>
      <c r="C44" s="21" t="s">
        <v>1045</v>
      </c>
      <c r="D44" s="26">
        <v>195</v>
      </c>
      <c r="E44" s="22"/>
      <c r="F44" s="22"/>
    </row>
    <row r="45" spans="1:6" s="20" customFormat="1" ht="12.75" customHeight="1">
      <c r="A45" s="14"/>
      <c r="B45" s="23"/>
      <c r="C45" s="21"/>
      <c r="D45" s="26"/>
      <c r="E45" s="22"/>
      <c r="F45" s="22"/>
    </row>
    <row r="46" spans="1:6" s="20" customFormat="1" ht="85.5" customHeight="1">
      <c r="A46" s="14" t="s">
        <v>1071</v>
      </c>
      <c r="B46" s="27" t="s">
        <v>1072</v>
      </c>
      <c r="C46" s="21"/>
      <c r="D46" s="26"/>
      <c r="E46" s="22"/>
      <c r="F46" s="22"/>
    </row>
    <row r="47" spans="1:6" s="20" customFormat="1" ht="14.25">
      <c r="A47" s="14"/>
      <c r="B47" s="23"/>
      <c r="C47" s="21" t="s">
        <v>1039</v>
      </c>
      <c r="D47" s="26">
        <v>225</v>
      </c>
      <c r="E47" s="22"/>
      <c r="F47" s="22"/>
    </row>
    <row r="48" spans="1:6" s="20" customFormat="1" ht="10.5" customHeight="1">
      <c r="A48" s="14"/>
      <c r="B48" s="23"/>
      <c r="C48" s="21"/>
      <c r="D48" s="26"/>
      <c r="E48" s="22"/>
      <c r="F48" s="22"/>
    </row>
    <row r="49" spans="1:6" s="20" customFormat="1" ht="72.75" customHeight="1">
      <c r="A49" s="14" t="s">
        <v>1073</v>
      </c>
      <c r="B49" s="17" t="s">
        <v>1074</v>
      </c>
      <c r="C49" s="21"/>
      <c r="D49" s="26"/>
      <c r="E49" s="22"/>
      <c r="F49" s="22"/>
    </row>
    <row r="50" spans="1:6" s="20" customFormat="1" ht="14.25">
      <c r="A50" s="14"/>
      <c r="B50" s="23"/>
      <c r="C50" s="21" t="s">
        <v>1039</v>
      </c>
      <c r="D50" s="26">
        <v>850</v>
      </c>
      <c r="E50" s="22"/>
      <c r="F50" s="22"/>
    </row>
    <row r="51" spans="1:6" s="20" customFormat="1" ht="10.5" customHeight="1">
      <c r="A51" s="14"/>
      <c r="B51" s="23"/>
      <c r="C51" s="21"/>
      <c r="D51" s="26"/>
      <c r="E51" s="22"/>
      <c r="F51" s="22"/>
    </row>
    <row r="52" spans="1:6" s="20" customFormat="1" ht="60" customHeight="1">
      <c r="A52" s="14" t="s">
        <v>1075</v>
      </c>
      <c r="B52" s="27" t="s">
        <v>1076</v>
      </c>
      <c r="C52" s="21"/>
      <c r="D52" s="26"/>
      <c r="E52" s="22"/>
      <c r="F52" s="22"/>
    </row>
    <row r="53" spans="1:6" s="20" customFormat="1" ht="18">
      <c r="A53" s="14"/>
      <c r="B53" s="17" t="s">
        <v>1077</v>
      </c>
      <c r="C53" s="28" t="s">
        <v>1078</v>
      </c>
      <c r="D53" s="26">
        <v>350</v>
      </c>
      <c r="E53" s="22"/>
      <c r="F53" s="22"/>
    </row>
    <row r="54" spans="1:6" s="20" customFormat="1" ht="15">
      <c r="A54" s="14"/>
      <c r="B54" s="17" t="s">
        <v>1079</v>
      </c>
      <c r="C54" s="28" t="s">
        <v>1045</v>
      </c>
      <c r="D54" s="26">
        <v>165</v>
      </c>
      <c r="E54" s="22"/>
      <c r="F54" s="22"/>
    </row>
    <row r="55" spans="1:6" s="20" customFormat="1" ht="14.25">
      <c r="A55" s="14"/>
      <c r="B55" s="23"/>
      <c r="C55" s="21"/>
      <c r="D55" s="26"/>
      <c r="E55" s="22"/>
      <c r="F55" s="22"/>
    </row>
    <row r="56" spans="1:6" s="20" customFormat="1" ht="42.75" customHeight="1">
      <c r="A56" s="29" t="s">
        <v>1080</v>
      </c>
      <c r="B56" s="27" t="s">
        <v>1081</v>
      </c>
      <c r="C56" s="21"/>
      <c r="D56" s="26"/>
      <c r="E56" s="22"/>
      <c r="F56" s="22"/>
    </row>
    <row r="57" spans="1:6" s="20" customFormat="1" ht="14.25">
      <c r="A57" s="14"/>
      <c r="B57" s="23"/>
      <c r="C57" s="21" t="s">
        <v>1039</v>
      </c>
      <c r="D57" s="26">
        <v>1250</v>
      </c>
      <c r="E57" s="22"/>
      <c r="F57" s="22"/>
    </row>
    <row r="58" spans="1:6" s="20" customFormat="1" ht="14.25">
      <c r="A58" s="14"/>
      <c r="B58" s="23"/>
      <c r="C58" s="21"/>
      <c r="D58" s="26"/>
      <c r="E58" s="22"/>
      <c r="F58" s="22"/>
    </row>
    <row r="59" spans="1:6" s="20" customFormat="1" ht="59.25" customHeight="1">
      <c r="A59" s="14" t="s">
        <v>1082</v>
      </c>
      <c r="B59" s="27" t="s">
        <v>1083</v>
      </c>
      <c r="C59" s="21"/>
      <c r="D59" s="26"/>
      <c r="E59" s="22"/>
      <c r="F59" s="22"/>
    </row>
    <row r="60" spans="1:6" s="20" customFormat="1" ht="14.25">
      <c r="A60" s="14"/>
      <c r="B60" s="23"/>
      <c r="C60" s="21" t="s">
        <v>1039</v>
      </c>
      <c r="D60" s="26">
        <v>125</v>
      </c>
      <c r="E60" s="22"/>
      <c r="F60" s="22"/>
    </row>
    <row r="61" spans="1:6" s="20" customFormat="1" ht="14.25">
      <c r="A61" s="14"/>
      <c r="B61" s="23"/>
      <c r="C61" s="21"/>
      <c r="D61" s="26"/>
      <c r="E61" s="22"/>
      <c r="F61" s="22"/>
    </row>
    <row r="62" spans="1:6" s="20" customFormat="1" ht="61.5" customHeight="1">
      <c r="A62" s="14" t="s">
        <v>1084</v>
      </c>
      <c r="B62" s="27" t="s">
        <v>1085</v>
      </c>
      <c r="C62" s="21"/>
      <c r="D62" s="26"/>
      <c r="E62" s="22"/>
      <c r="F62" s="22"/>
    </row>
    <row r="63" spans="1:6" s="20" customFormat="1" ht="14.25">
      <c r="A63" s="14"/>
      <c r="B63" s="23"/>
      <c r="C63" s="21" t="s">
        <v>1086</v>
      </c>
      <c r="D63" s="26">
        <v>270</v>
      </c>
      <c r="E63" s="22"/>
      <c r="F63" s="22"/>
    </row>
    <row r="64" spans="1:6" s="20" customFormat="1" ht="14.25">
      <c r="A64" s="14"/>
      <c r="B64" s="23"/>
      <c r="C64" s="21"/>
      <c r="D64" s="26"/>
      <c r="E64" s="22"/>
      <c r="F64" s="22"/>
    </row>
    <row r="65" spans="1:6" s="20" customFormat="1" ht="42.75" customHeight="1">
      <c r="A65" s="14" t="s">
        <v>1087</v>
      </c>
      <c r="B65" s="27" t="s">
        <v>1088</v>
      </c>
      <c r="C65" s="21"/>
      <c r="D65" s="26"/>
      <c r="E65" s="22"/>
      <c r="F65" s="22"/>
    </row>
    <row r="66" spans="1:6" s="20" customFormat="1" ht="14.25">
      <c r="A66" s="14"/>
      <c r="B66" s="23"/>
      <c r="C66" s="21" t="s">
        <v>1086</v>
      </c>
      <c r="D66" s="26">
        <v>370</v>
      </c>
      <c r="E66" s="22"/>
      <c r="F66" s="22"/>
    </row>
    <row r="67" spans="1:6" s="20" customFormat="1" ht="14.25">
      <c r="A67" s="14"/>
      <c r="B67" s="23"/>
      <c r="C67" s="21"/>
      <c r="D67" s="26"/>
      <c r="E67" s="22"/>
      <c r="F67" s="22"/>
    </row>
    <row r="68" spans="1:6" s="20" customFormat="1" ht="100.5" customHeight="1">
      <c r="A68" s="14" t="s">
        <v>1089</v>
      </c>
      <c r="B68" s="17" t="s">
        <v>1090</v>
      </c>
      <c r="C68" s="21"/>
      <c r="D68" s="26"/>
      <c r="E68" s="22"/>
      <c r="F68" s="22"/>
    </row>
    <row r="69" spans="1:6" s="20" customFormat="1" ht="14.25">
      <c r="A69" s="14"/>
      <c r="B69" s="23"/>
      <c r="C69" s="21" t="s">
        <v>1086</v>
      </c>
      <c r="D69" s="26">
        <v>20</v>
      </c>
      <c r="E69" s="22"/>
      <c r="F69" s="22"/>
    </row>
    <row r="70" spans="1:6" s="20" customFormat="1" ht="14.25">
      <c r="A70" s="14"/>
      <c r="B70" s="23"/>
      <c r="C70" s="21"/>
      <c r="D70" s="26"/>
      <c r="E70" s="22"/>
      <c r="F70" s="22"/>
    </row>
    <row r="71" spans="1:6" s="20" customFormat="1" ht="105" customHeight="1">
      <c r="A71" s="14" t="s">
        <v>1091</v>
      </c>
      <c r="B71" s="17" t="s">
        <v>1092</v>
      </c>
      <c r="C71" s="21"/>
      <c r="D71" s="26"/>
      <c r="E71" s="22"/>
      <c r="F71" s="22"/>
    </row>
    <row r="72" spans="1:6" s="20" customFormat="1" ht="14.25">
      <c r="A72" s="14"/>
      <c r="B72" s="23"/>
      <c r="C72" s="21" t="s">
        <v>1086</v>
      </c>
      <c r="D72" s="26">
        <v>21.9</v>
      </c>
      <c r="E72" s="22"/>
      <c r="F72" s="22"/>
    </row>
    <row r="73" spans="1:6" s="20" customFormat="1" ht="14.25">
      <c r="A73" s="14"/>
      <c r="B73" s="23"/>
      <c r="C73" s="21"/>
      <c r="D73" s="26"/>
      <c r="E73" s="22"/>
      <c r="F73" s="22"/>
    </row>
    <row r="74" spans="1:6" s="20" customFormat="1" ht="132.75" customHeight="1">
      <c r="A74" s="14" t="s">
        <v>1093</v>
      </c>
      <c r="B74" s="17" t="s">
        <v>1094</v>
      </c>
      <c r="C74" s="21"/>
      <c r="D74" s="26"/>
      <c r="E74" s="22"/>
      <c r="F74" s="22"/>
    </row>
    <row r="75" spans="1:6" s="20" customFormat="1" ht="14.25">
      <c r="A75" s="14"/>
      <c r="B75" s="17"/>
      <c r="C75" s="21" t="s">
        <v>1086</v>
      </c>
      <c r="D75" s="26">
        <v>230</v>
      </c>
      <c r="E75" s="22"/>
      <c r="F75" s="22"/>
    </row>
    <row r="76" spans="1:6" s="20" customFormat="1" ht="14.25">
      <c r="A76" s="14"/>
      <c r="B76" s="17"/>
      <c r="C76" s="21" t="s">
        <v>1039</v>
      </c>
      <c r="D76" s="26">
        <v>1150</v>
      </c>
      <c r="E76" s="22"/>
      <c r="F76" s="22"/>
    </row>
    <row r="77" spans="1:6" s="20" customFormat="1" ht="14.25">
      <c r="A77" s="14"/>
      <c r="B77" s="17"/>
      <c r="C77" s="21"/>
      <c r="D77" s="26"/>
      <c r="E77" s="22"/>
      <c r="F77" s="22"/>
    </row>
    <row r="78" spans="1:6" s="20" customFormat="1" ht="60" customHeight="1">
      <c r="A78" s="14" t="s">
        <v>1095</v>
      </c>
      <c r="B78" s="17" t="s">
        <v>1096</v>
      </c>
      <c r="C78" s="21"/>
      <c r="D78" s="26"/>
      <c r="E78" s="22"/>
      <c r="F78" s="22"/>
    </row>
    <row r="79" spans="1:6" s="20" customFormat="1" ht="14.25">
      <c r="A79" s="14"/>
      <c r="B79" s="17"/>
      <c r="C79" s="21" t="s">
        <v>1086</v>
      </c>
      <c r="D79" s="26">
        <v>5</v>
      </c>
      <c r="E79" s="22"/>
      <c r="F79" s="22"/>
    </row>
    <row r="80" spans="1:6" s="20" customFormat="1" ht="14.25">
      <c r="A80" s="14"/>
      <c r="B80" s="17"/>
      <c r="C80" s="21"/>
      <c r="D80" s="26"/>
      <c r="E80" s="22"/>
      <c r="F80" s="22"/>
    </row>
    <row r="81" spans="1:6" s="20" customFormat="1" ht="117" customHeight="1">
      <c r="A81" s="14" t="s">
        <v>1097</v>
      </c>
      <c r="B81" s="17" t="s">
        <v>1098</v>
      </c>
      <c r="C81" s="21"/>
      <c r="D81" s="26"/>
      <c r="E81" s="22"/>
      <c r="F81" s="22"/>
    </row>
    <row r="82" spans="1:6" s="20" customFormat="1" ht="14.25">
      <c r="A82" s="14"/>
      <c r="B82" s="17"/>
      <c r="C82" s="21" t="s">
        <v>1086</v>
      </c>
      <c r="D82" s="26">
        <v>1</v>
      </c>
      <c r="E82" s="22"/>
      <c r="F82" s="22"/>
    </row>
    <row r="83" spans="1:6" s="20" customFormat="1" ht="14.25">
      <c r="A83" s="14"/>
      <c r="B83" s="17"/>
      <c r="C83" s="21"/>
      <c r="D83" s="26"/>
      <c r="E83" s="22"/>
      <c r="F83" s="22"/>
    </row>
    <row r="84" spans="1:6" s="20" customFormat="1" ht="63" customHeight="1">
      <c r="A84" s="14" t="s">
        <v>1099</v>
      </c>
      <c r="B84" s="17" t="s">
        <v>1100</v>
      </c>
      <c r="C84" s="21"/>
      <c r="D84" s="26"/>
      <c r="E84" s="22"/>
      <c r="F84" s="22"/>
    </row>
    <row r="85" spans="1:6" s="20" customFormat="1" ht="14.25">
      <c r="A85" s="14"/>
      <c r="B85" s="17"/>
      <c r="C85" s="21" t="s">
        <v>1086</v>
      </c>
      <c r="D85" s="26">
        <v>45</v>
      </c>
      <c r="E85" s="22"/>
      <c r="F85" s="22"/>
    </row>
    <row r="86" spans="1:6" s="20" customFormat="1" ht="14.25">
      <c r="A86" s="14"/>
      <c r="B86" s="17"/>
      <c r="C86" s="21"/>
      <c r="D86" s="26"/>
      <c r="E86" s="22"/>
      <c r="F86" s="22"/>
    </row>
    <row r="87" spans="1:6" s="20" customFormat="1" ht="59.25" customHeight="1">
      <c r="A87" s="14" t="s">
        <v>1101</v>
      </c>
      <c r="B87" s="17" t="s">
        <v>1102</v>
      </c>
      <c r="C87" s="21"/>
      <c r="D87" s="26"/>
      <c r="E87" s="22"/>
      <c r="F87" s="22"/>
    </row>
    <row r="88" spans="1:6" s="20" customFormat="1" ht="14.25">
      <c r="A88" s="14"/>
      <c r="B88" s="17"/>
      <c r="C88" s="21" t="s">
        <v>1086</v>
      </c>
      <c r="D88" s="26">
        <v>1</v>
      </c>
      <c r="E88" s="22"/>
      <c r="F88" s="22"/>
    </row>
    <row r="89" spans="1:6" s="20" customFormat="1" ht="14.25">
      <c r="A89" s="14"/>
      <c r="B89" s="17"/>
      <c r="C89" s="21"/>
      <c r="D89" s="26"/>
      <c r="E89" s="22"/>
      <c r="F89" s="22"/>
    </row>
    <row r="90" spans="1:6" s="20" customFormat="1" ht="72.75" customHeight="1">
      <c r="A90" s="29" t="s">
        <v>1103</v>
      </c>
      <c r="B90" s="17" t="s">
        <v>1104</v>
      </c>
      <c r="C90" s="21"/>
      <c r="D90" s="26"/>
      <c r="E90" s="22"/>
      <c r="F90" s="22"/>
    </row>
    <row r="91" spans="1:6" s="20" customFormat="1" ht="14.25">
      <c r="A91" s="14"/>
      <c r="B91" s="17"/>
      <c r="C91" s="21" t="s">
        <v>1048</v>
      </c>
      <c r="D91" s="26">
        <v>1</v>
      </c>
      <c r="E91" s="22"/>
      <c r="F91" s="22"/>
    </row>
    <row r="92" spans="1:6" s="20" customFormat="1" ht="14.25">
      <c r="A92" s="14"/>
      <c r="B92" s="17"/>
      <c r="C92" s="21"/>
      <c r="D92" s="26"/>
      <c r="E92" s="22"/>
      <c r="F92" s="22"/>
    </row>
    <row r="93" spans="1:6" s="20" customFormat="1" ht="76.5" customHeight="1">
      <c r="A93" s="29" t="s">
        <v>1105</v>
      </c>
      <c r="B93" s="17" t="s">
        <v>1106</v>
      </c>
      <c r="C93" s="21"/>
      <c r="D93" s="26"/>
      <c r="E93" s="22"/>
      <c r="F93" s="22"/>
    </row>
    <row r="94" spans="1:6" s="20" customFormat="1" ht="15">
      <c r="A94" s="14"/>
      <c r="B94" s="30"/>
      <c r="C94" s="21" t="s">
        <v>1039</v>
      </c>
      <c r="D94" s="26">
        <v>2415</v>
      </c>
      <c r="E94" s="22"/>
      <c r="F94" s="22"/>
    </row>
    <row r="95" spans="1:6" s="20" customFormat="1" ht="15">
      <c r="A95" s="14"/>
      <c r="B95" s="30"/>
      <c r="C95" s="21"/>
      <c r="D95" s="26"/>
      <c r="E95" s="22"/>
      <c r="F95" s="22"/>
    </row>
    <row r="96" spans="1:6" s="20" customFormat="1" ht="84.75" customHeight="1">
      <c r="A96" s="14" t="s">
        <v>1107</v>
      </c>
      <c r="B96" s="27" t="s">
        <v>1108</v>
      </c>
      <c r="C96" s="21"/>
      <c r="D96" s="26"/>
      <c r="E96" s="22"/>
      <c r="F96" s="22"/>
    </row>
    <row r="97" spans="1:6" s="20" customFormat="1" ht="15">
      <c r="A97" s="14"/>
      <c r="B97" s="30"/>
      <c r="C97" s="21" t="s">
        <v>1086</v>
      </c>
      <c r="D97" s="26">
        <v>2</v>
      </c>
      <c r="E97" s="22"/>
      <c r="F97" s="22"/>
    </row>
    <row r="98" spans="1:6" s="20" customFormat="1" ht="15">
      <c r="A98" s="14"/>
      <c r="B98" s="30"/>
      <c r="C98" s="21"/>
      <c r="D98" s="26"/>
      <c r="E98" s="22"/>
      <c r="F98" s="22"/>
    </row>
    <row r="99" spans="1:6" s="20" customFormat="1" ht="72.75" customHeight="1">
      <c r="A99" s="14" t="s">
        <v>1109</v>
      </c>
      <c r="B99" s="27" t="s">
        <v>1110</v>
      </c>
      <c r="C99" s="21"/>
      <c r="D99" s="26"/>
      <c r="E99" s="22"/>
      <c r="F99" s="22"/>
    </row>
    <row r="100" spans="1:6" s="20" customFormat="1" ht="15">
      <c r="A100" s="14"/>
      <c r="B100" s="30"/>
      <c r="C100" s="21" t="s">
        <v>1086</v>
      </c>
      <c r="D100" s="26">
        <v>17</v>
      </c>
      <c r="E100" s="22"/>
      <c r="F100" s="22"/>
    </row>
    <row r="101" spans="1:6" s="20" customFormat="1" ht="15">
      <c r="A101" s="14"/>
      <c r="B101" s="30"/>
      <c r="C101" s="21"/>
      <c r="D101" s="26"/>
      <c r="E101" s="22"/>
      <c r="F101" s="22"/>
    </row>
    <row r="102" spans="1:6" s="20" customFormat="1" ht="84.75" customHeight="1">
      <c r="A102" s="14" t="s">
        <v>1111</v>
      </c>
      <c r="B102" s="17" t="s">
        <v>1112</v>
      </c>
      <c r="C102" s="21"/>
      <c r="D102" s="26"/>
      <c r="E102" s="22"/>
      <c r="F102" s="22"/>
    </row>
    <row r="103" spans="1:6" s="20" customFormat="1" ht="15">
      <c r="A103" s="14"/>
      <c r="B103" s="30"/>
      <c r="C103" s="21" t="s">
        <v>1039</v>
      </c>
      <c r="D103" s="26">
        <v>7</v>
      </c>
      <c r="E103" s="22"/>
      <c r="F103" s="22"/>
    </row>
    <row r="104" spans="1:6" s="20" customFormat="1" ht="15">
      <c r="A104" s="14"/>
      <c r="B104" s="30"/>
      <c r="C104" s="21"/>
      <c r="D104" s="26"/>
      <c r="E104" s="22"/>
      <c r="F104" s="22"/>
    </row>
    <row r="105" spans="1:6" s="20" customFormat="1" ht="75" customHeight="1">
      <c r="A105" s="14" t="s">
        <v>1113</v>
      </c>
      <c r="B105" s="17" t="s">
        <v>1114</v>
      </c>
      <c r="C105" s="21"/>
      <c r="D105" s="26"/>
      <c r="E105" s="22"/>
      <c r="F105" s="22"/>
    </row>
    <row r="106" spans="1:6" s="20" customFormat="1" ht="15">
      <c r="A106" s="14"/>
      <c r="B106" s="30"/>
      <c r="C106" s="21" t="s">
        <v>1039</v>
      </c>
      <c r="D106" s="26">
        <v>405</v>
      </c>
      <c r="E106" s="22"/>
      <c r="F106" s="22"/>
    </row>
    <row r="107" spans="1:6" s="20" customFormat="1" ht="15">
      <c r="A107" s="14"/>
      <c r="B107" s="30"/>
      <c r="C107" s="21"/>
      <c r="D107" s="26"/>
      <c r="E107" s="22"/>
      <c r="F107" s="22"/>
    </row>
    <row r="108" spans="1:6" s="20" customFormat="1" ht="15.75" customHeight="1">
      <c r="A108" s="14"/>
      <c r="B108" s="31" t="s">
        <v>1115</v>
      </c>
      <c r="C108" s="32"/>
      <c r="D108" s="33"/>
      <c r="E108" s="34"/>
      <c r="F108" s="35">
        <f>SUM(F7:F107)</f>
        <v>0</v>
      </c>
    </row>
    <row r="109" spans="1:6" s="20" customFormat="1" ht="15.75" customHeight="1">
      <c r="A109" s="14"/>
      <c r="B109" s="36"/>
      <c r="C109" s="18"/>
      <c r="D109" s="19"/>
      <c r="E109" s="37"/>
      <c r="F109" s="38"/>
    </row>
    <row r="110" spans="1:6" s="20" customFormat="1" ht="31.5" customHeight="1">
      <c r="A110" s="14"/>
      <c r="B110" s="39" t="s">
        <v>1116</v>
      </c>
      <c r="C110" s="18"/>
      <c r="D110" s="19"/>
      <c r="E110" s="37"/>
      <c r="F110" s="37"/>
    </row>
    <row r="111" spans="1:6" s="20" customFormat="1" ht="12.75" customHeight="1">
      <c r="A111" s="14"/>
      <c r="B111" s="17"/>
      <c r="C111" s="18"/>
      <c r="D111" s="19"/>
      <c r="E111" s="37"/>
      <c r="F111" s="37"/>
    </row>
    <row r="112" spans="1:6" s="20" customFormat="1" ht="13.5" customHeight="1">
      <c r="A112" s="14"/>
      <c r="B112" s="17"/>
      <c r="C112" s="21"/>
      <c r="D112" s="26"/>
      <c r="E112" s="22"/>
      <c r="F112" s="22"/>
    </row>
    <row r="113" spans="1:6" s="20" customFormat="1" ht="112.5" customHeight="1">
      <c r="A113" s="14" t="s">
        <v>1037</v>
      </c>
      <c r="B113" s="17" t="s">
        <v>1117</v>
      </c>
      <c r="C113" s="21"/>
      <c r="D113" s="26"/>
      <c r="E113" s="22"/>
      <c r="F113" s="22"/>
    </row>
    <row r="114" spans="1:6" s="20" customFormat="1" ht="16.5" customHeight="1">
      <c r="A114" s="14"/>
      <c r="B114" s="23"/>
      <c r="C114" s="21" t="s">
        <v>1086</v>
      </c>
      <c r="D114" s="26">
        <v>100</v>
      </c>
      <c r="E114" s="22"/>
      <c r="F114" s="22"/>
    </row>
    <row r="115" spans="1:6" s="20" customFormat="1" ht="15" customHeight="1">
      <c r="A115" s="14"/>
      <c r="B115" s="23"/>
      <c r="C115" s="21"/>
      <c r="D115" s="26"/>
      <c r="E115" s="22"/>
      <c r="F115" s="22"/>
    </row>
    <row r="116" spans="1:6" s="20" customFormat="1" ht="57" customHeight="1">
      <c r="A116" s="14" t="s">
        <v>1040</v>
      </c>
      <c r="B116" s="17" t="s">
        <v>1118</v>
      </c>
      <c r="C116" s="21"/>
      <c r="D116" s="22"/>
      <c r="E116" s="22"/>
      <c r="F116" s="22"/>
    </row>
    <row r="117" spans="1:6" s="20" customFormat="1" ht="15" customHeight="1">
      <c r="A117" s="14"/>
      <c r="B117" s="17" t="s">
        <v>1119</v>
      </c>
      <c r="C117" s="21" t="s">
        <v>1086</v>
      </c>
      <c r="D117" s="22">
        <v>0.5</v>
      </c>
      <c r="E117" s="22"/>
      <c r="F117" s="22"/>
    </row>
    <row r="118" spans="1:6" s="20" customFormat="1" ht="15" customHeight="1">
      <c r="A118" s="14"/>
      <c r="B118" s="17" t="s">
        <v>1120</v>
      </c>
      <c r="C118" s="21" t="s">
        <v>1039</v>
      </c>
      <c r="D118" s="22">
        <v>1</v>
      </c>
      <c r="E118" s="22"/>
      <c r="F118" s="22"/>
    </row>
    <row r="119" spans="1:6" s="20" customFormat="1" ht="16.5" customHeight="1">
      <c r="A119" s="14"/>
      <c r="B119" s="23"/>
      <c r="C119" s="21"/>
      <c r="D119" s="22"/>
      <c r="E119" s="22"/>
      <c r="F119" s="22"/>
    </row>
    <row r="120" spans="1:6" s="20" customFormat="1" ht="114.75" customHeight="1">
      <c r="A120" s="14" t="s">
        <v>1042</v>
      </c>
      <c r="B120" s="27" t="s">
        <v>1121</v>
      </c>
      <c r="C120" s="21"/>
      <c r="D120" s="22"/>
      <c r="E120" s="22"/>
      <c r="F120" s="22"/>
    </row>
    <row r="121" spans="1:6" s="20" customFormat="1" ht="15" customHeight="1">
      <c r="A121" s="14"/>
      <c r="B121" s="17" t="s">
        <v>1122</v>
      </c>
      <c r="C121" s="21" t="s">
        <v>1086</v>
      </c>
      <c r="D121" s="22">
        <v>8</v>
      </c>
      <c r="E121" s="22"/>
      <c r="F121" s="22"/>
    </row>
    <row r="122" spans="1:6" s="20" customFormat="1" ht="15" customHeight="1">
      <c r="A122" s="14"/>
      <c r="B122" s="17" t="s">
        <v>1123</v>
      </c>
      <c r="C122" s="21" t="s">
        <v>1039</v>
      </c>
      <c r="D122" s="22">
        <v>12</v>
      </c>
      <c r="E122" s="22"/>
      <c r="F122" s="22"/>
    </row>
    <row r="123" spans="1:6" s="20" customFormat="1" ht="15" customHeight="1">
      <c r="A123" s="14"/>
      <c r="B123" s="17"/>
      <c r="C123" s="21"/>
      <c r="D123" s="22"/>
      <c r="E123" s="22"/>
      <c r="F123" s="22"/>
    </row>
    <row r="124" spans="1:6" s="20" customFormat="1" ht="60" customHeight="1">
      <c r="A124" s="14" t="s">
        <v>1051</v>
      </c>
      <c r="B124" s="17" t="s">
        <v>1124</v>
      </c>
      <c r="C124" s="21"/>
      <c r="D124" s="22"/>
      <c r="E124" s="22"/>
      <c r="F124" s="22"/>
    </row>
    <row r="125" spans="1:6" s="20" customFormat="1" ht="15" customHeight="1">
      <c r="A125" s="14"/>
      <c r="B125" s="17"/>
      <c r="C125" s="21" t="s">
        <v>1086</v>
      </c>
      <c r="D125" s="22">
        <v>0.5</v>
      </c>
      <c r="E125" s="22"/>
      <c r="F125" s="22"/>
    </row>
    <row r="126" spans="1:6" s="20" customFormat="1" ht="15" customHeight="1">
      <c r="A126" s="14"/>
      <c r="B126" s="17"/>
      <c r="C126" s="21"/>
      <c r="D126" s="22"/>
      <c r="E126" s="22"/>
      <c r="F126" s="22"/>
    </row>
    <row r="127" spans="1:6" s="20" customFormat="1" ht="52.5" customHeight="1">
      <c r="A127" s="14" t="s">
        <v>1055</v>
      </c>
      <c r="B127" s="17" t="s">
        <v>1125</v>
      </c>
      <c r="C127" s="21"/>
      <c r="D127" s="22"/>
      <c r="E127" s="22"/>
      <c r="F127" s="22"/>
    </row>
    <row r="128" spans="1:6" s="20" customFormat="1" ht="15" customHeight="1">
      <c r="A128" s="14"/>
      <c r="B128" s="17"/>
      <c r="C128" s="21" t="s">
        <v>1086</v>
      </c>
      <c r="D128" s="22">
        <v>1</v>
      </c>
      <c r="E128" s="22"/>
      <c r="F128" s="22"/>
    </row>
    <row r="129" spans="1:6" s="20" customFormat="1" ht="15" customHeight="1">
      <c r="A129" s="14"/>
      <c r="B129" s="17"/>
      <c r="C129" s="21"/>
      <c r="D129" s="22"/>
      <c r="E129" s="22"/>
      <c r="F129" s="22"/>
    </row>
    <row r="130" spans="1:6" s="20" customFormat="1" ht="99.75" customHeight="1">
      <c r="A130" s="14" t="s">
        <v>1057</v>
      </c>
      <c r="B130" s="17" t="s">
        <v>288</v>
      </c>
      <c r="C130" s="21"/>
      <c r="D130" s="22"/>
      <c r="E130" s="22"/>
      <c r="F130" s="22"/>
    </row>
    <row r="131" spans="1:6" s="20" customFormat="1" ht="15" customHeight="1">
      <c r="A131" s="14"/>
      <c r="B131" s="17" t="s">
        <v>1126</v>
      </c>
      <c r="C131" s="21" t="s">
        <v>1086</v>
      </c>
      <c r="D131" s="22">
        <v>3</v>
      </c>
      <c r="E131" s="22"/>
      <c r="F131" s="22"/>
    </row>
    <row r="132" spans="1:6" s="20" customFormat="1" ht="15" customHeight="1">
      <c r="A132" s="14"/>
      <c r="B132" s="17" t="s">
        <v>1127</v>
      </c>
      <c r="C132" s="21" t="s">
        <v>1039</v>
      </c>
      <c r="D132" s="22">
        <v>3</v>
      </c>
      <c r="E132" s="22"/>
      <c r="F132" s="22"/>
    </row>
    <row r="133" spans="1:6" s="20" customFormat="1" ht="15" customHeight="1">
      <c r="A133" s="14"/>
      <c r="B133" s="17"/>
      <c r="C133" s="21"/>
      <c r="D133" s="22"/>
      <c r="E133" s="22"/>
      <c r="F133" s="22"/>
    </row>
    <row r="134" spans="1:6" s="20" customFormat="1" ht="79.5" customHeight="1">
      <c r="A134" s="14" t="s">
        <v>1059</v>
      </c>
      <c r="B134" s="17" t="s">
        <v>289</v>
      </c>
      <c r="C134" s="21"/>
      <c r="D134" s="22"/>
      <c r="E134" s="22"/>
      <c r="F134" s="22"/>
    </row>
    <row r="135" spans="1:6" s="20" customFormat="1" ht="15" customHeight="1">
      <c r="A135" s="14"/>
      <c r="B135" s="17" t="s">
        <v>1126</v>
      </c>
      <c r="C135" s="21" t="s">
        <v>1086</v>
      </c>
      <c r="D135" s="22">
        <v>15</v>
      </c>
      <c r="E135" s="22"/>
      <c r="F135" s="22"/>
    </row>
    <row r="136" spans="1:6" s="20" customFormat="1" ht="15" customHeight="1">
      <c r="A136" s="14"/>
      <c r="B136" s="17" t="s">
        <v>1127</v>
      </c>
      <c r="C136" s="21" t="s">
        <v>1039</v>
      </c>
      <c r="D136" s="22">
        <v>145</v>
      </c>
      <c r="E136" s="22"/>
      <c r="F136" s="22"/>
    </row>
    <row r="137" spans="1:6" s="20" customFormat="1" ht="15" customHeight="1">
      <c r="A137" s="14"/>
      <c r="B137" s="17"/>
      <c r="C137" s="21"/>
      <c r="D137" s="22"/>
      <c r="E137" s="22"/>
      <c r="F137" s="22"/>
    </row>
    <row r="138" spans="1:6" s="20" customFormat="1" ht="81" customHeight="1">
      <c r="A138" s="14" t="s">
        <v>1063</v>
      </c>
      <c r="B138" s="17" t="s">
        <v>290</v>
      </c>
      <c r="C138" s="21"/>
      <c r="D138" s="22"/>
      <c r="E138" s="22"/>
      <c r="F138" s="22"/>
    </row>
    <row r="139" spans="1:6" s="20" customFormat="1" ht="15" customHeight="1">
      <c r="A139" s="14"/>
      <c r="B139" s="17" t="s">
        <v>1126</v>
      </c>
      <c r="C139" s="21" t="s">
        <v>1086</v>
      </c>
      <c r="D139" s="22">
        <v>2</v>
      </c>
      <c r="E139" s="22"/>
      <c r="F139" s="22"/>
    </row>
    <row r="140" spans="1:6" s="20" customFormat="1" ht="15" customHeight="1">
      <c r="A140" s="14"/>
      <c r="B140" s="17" t="s">
        <v>1127</v>
      </c>
      <c r="C140" s="21" t="s">
        <v>1039</v>
      </c>
      <c r="D140" s="22">
        <v>7</v>
      </c>
      <c r="E140" s="22"/>
      <c r="F140" s="22"/>
    </row>
    <row r="141" spans="1:6" s="20" customFormat="1" ht="15" customHeight="1">
      <c r="A141" s="14"/>
      <c r="B141" s="17"/>
      <c r="C141" s="21"/>
      <c r="D141" s="22"/>
      <c r="E141" s="22"/>
      <c r="F141" s="22"/>
    </row>
    <row r="142" spans="1:6" s="20" customFormat="1" ht="132" customHeight="1">
      <c r="A142" s="14" t="s">
        <v>1128</v>
      </c>
      <c r="B142" s="17" t="s">
        <v>1129</v>
      </c>
      <c r="C142" s="21"/>
      <c r="D142" s="22"/>
      <c r="E142" s="22"/>
      <c r="F142" s="22"/>
    </row>
    <row r="143" spans="1:6" s="20" customFormat="1" ht="15" customHeight="1">
      <c r="A143" s="14"/>
      <c r="B143" s="17" t="s">
        <v>1126</v>
      </c>
      <c r="C143" s="21" t="s">
        <v>1086</v>
      </c>
      <c r="D143" s="22">
        <v>2</v>
      </c>
      <c r="E143" s="22"/>
      <c r="F143" s="22"/>
    </row>
    <row r="144" spans="1:6" s="20" customFormat="1" ht="15" customHeight="1">
      <c r="A144" s="14"/>
      <c r="B144" s="17" t="s">
        <v>1127</v>
      </c>
      <c r="C144" s="21" t="s">
        <v>1039</v>
      </c>
      <c r="D144" s="22">
        <v>25</v>
      </c>
      <c r="E144" s="22"/>
      <c r="F144" s="22"/>
    </row>
    <row r="145" spans="1:6" s="20" customFormat="1" ht="15" customHeight="1">
      <c r="A145" s="14"/>
      <c r="B145" s="17"/>
      <c r="C145" s="21"/>
      <c r="D145" s="22"/>
      <c r="E145" s="22"/>
      <c r="F145" s="22"/>
    </row>
    <row r="146" spans="1:6" s="20" customFormat="1" ht="16.5" customHeight="1">
      <c r="A146" s="14"/>
      <c r="B146" s="31" t="s">
        <v>1130</v>
      </c>
      <c r="C146" s="32"/>
      <c r="D146" s="40"/>
      <c r="E146" s="34"/>
      <c r="F146" s="35">
        <f>SUM(F114:F145)</f>
        <v>0</v>
      </c>
    </row>
    <row r="147" spans="1:6" s="20" customFormat="1" ht="16.5" customHeight="1">
      <c r="A147" s="14"/>
      <c r="B147" s="41"/>
      <c r="C147" s="18"/>
      <c r="D147" s="42"/>
      <c r="E147" s="37"/>
      <c r="F147" s="37"/>
    </row>
    <row r="148" spans="1:6" s="20" customFormat="1" ht="16.5" customHeight="1">
      <c r="A148" s="14"/>
      <c r="B148" s="39" t="s">
        <v>1131</v>
      </c>
      <c r="C148" s="18"/>
      <c r="D148" s="42"/>
      <c r="E148" s="37"/>
      <c r="F148" s="37"/>
    </row>
    <row r="149" spans="1:6" s="20" customFormat="1" ht="13.5" customHeight="1">
      <c r="A149" s="14"/>
      <c r="B149" s="41"/>
      <c r="C149" s="18"/>
      <c r="D149" s="42"/>
      <c r="E149" s="37"/>
      <c r="F149" s="37"/>
    </row>
    <row r="150" spans="1:6" s="20" customFormat="1" ht="13.5" customHeight="1">
      <c r="A150" s="14"/>
      <c r="B150" s="41"/>
      <c r="C150" s="18"/>
      <c r="D150" s="42"/>
      <c r="E150" s="37"/>
      <c r="F150" s="37"/>
    </row>
    <row r="151" spans="1:6" s="20" customFormat="1" ht="269.25" customHeight="1">
      <c r="A151" s="14" t="s">
        <v>1037</v>
      </c>
      <c r="B151" s="17" t="s">
        <v>1132</v>
      </c>
      <c r="C151" s="21"/>
      <c r="D151" s="26"/>
      <c r="E151" s="22"/>
      <c r="F151" s="22"/>
    </row>
    <row r="152" spans="1:6" s="20" customFormat="1" ht="20.25" customHeight="1">
      <c r="A152" s="14"/>
      <c r="B152" s="43" t="s">
        <v>1133</v>
      </c>
      <c r="C152" s="21" t="s">
        <v>1134</v>
      </c>
      <c r="D152" s="22">
        <v>6110</v>
      </c>
      <c r="E152" s="22"/>
      <c r="F152" s="22"/>
    </row>
    <row r="153" spans="1:6" s="20" customFormat="1" ht="14.25" customHeight="1">
      <c r="A153" s="14"/>
      <c r="B153" s="43" t="s">
        <v>1135</v>
      </c>
      <c r="C153" s="21" t="s">
        <v>1134</v>
      </c>
      <c r="D153" s="26">
        <v>800</v>
      </c>
      <c r="E153" s="22"/>
      <c r="F153" s="22"/>
    </row>
    <row r="154" spans="1:6" s="20" customFormat="1" ht="14.25" customHeight="1">
      <c r="A154" s="14"/>
      <c r="B154" s="43"/>
      <c r="C154" s="21"/>
      <c r="D154" s="26"/>
      <c r="E154" s="22"/>
      <c r="F154" s="22"/>
    </row>
    <row r="155" spans="1:6" s="20" customFormat="1" ht="18" customHeight="1">
      <c r="A155" s="14"/>
      <c r="B155" s="31" t="s">
        <v>1136</v>
      </c>
      <c r="C155" s="32"/>
      <c r="D155" s="40"/>
      <c r="E155" s="34"/>
      <c r="F155" s="35">
        <f>SUM(F150:F153)</f>
        <v>0</v>
      </c>
    </row>
    <row r="156" spans="1:6" s="20" customFormat="1" ht="15.75" customHeight="1">
      <c r="A156" s="14"/>
      <c r="B156" s="41"/>
      <c r="C156" s="18"/>
      <c r="D156" s="42"/>
      <c r="E156" s="37"/>
      <c r="F156" s="37"/>
    </row>
    <row r="157" spans="1:6" s="20" customFormat="1" ht="14.25" customHeight="1">
      <c r="A157" s="14"/>
      <c r="B157" s="44" t="s">
        <v>1137</v>
      </c>
      <c r="C157" s="18"/>
      <c r="D157" s="42"/>
      <c r="E157" s="37"/>
      <c r="F157" s="37"/>
    </row>
    <row r="158" spans="1:6" s="20" customFormat="1" ht="15.75" customHeight="1">
      <c r="A158" s="14"/>
      <c r="B158" s="41"/>
      <c r="C158" s="18"/>
      <c r="D158" s="42"/>
      <c r="E158" s="37"/>
      <c r="F158" s="37"/>
    </row>
    <row r="159" spans="1:6" s="20" customFormat="1" ht="87" customHeight="1">
      <c r="A159" s="14" t="s">
        <v>1037</v>
      </c>
      <c r="B159" s="17" t="s">
        <v>1138</v>
      </c>
      <c r="C159" s="18"/>
      <c r="D159" s="42"/>
      <c r="E159" s="37"/>
      <c r="F159" s="37"/>
    </row>
    <row r="160" spans="1:6" s="20" customFormat="1" ht="15.75" customHeight="1">
      <c r="A160" s="14"/>
      <c r="B160" s="45"/>
      <c r="C160" s="21" t="s">
        <v>1039</v>
      </c>
      <c r="D160" s="26">
        <v>220</v>
      </c>
      <c r="E160" s="22"/>
      <c r="F160" s="22"/>
    </row>
    <row r="161" spans="1:6" s="20" customFormat="1" ht="15.75" customHeight="1">
      <c r="A161" s="14"/>
      <c r="B161" s="45"/>
      <c r="C161" s="21"/>
      <c r="D161" s="26"/>
      <c r="E161" s="22"/>
      <c r="F161" s="22"/>
    </row>
    <row r="162" spans="1:6" s="20" customFormat="1" ht="71.25" customHeight="1">
      <c r="A162" s="14" t="s">
        <v>1040</v>
      </c>
      <c r="B162" s="17" t="s">
        <v>1139</v>
      </c>
      <c r="C162" s="21"/>
      <c r="D162" s="26"/>
      <c r="E162" s="22"/>
      <c r="F162" s="22"/>
    </row>
    <row r="163" spans="1:6" s="20" customFormat="1" ht="15.75" customHeight="1">
      <c r="A163" s="14"/>
      <c r="B163" s="45"/>
      <c r="C163" s="21" t="s">
        <v>1086</v>
      </c>
      <c r="D163" s="26">
        <v>5.5</v>
      </c>
      <c r="E163" s="22"/>
      <c r="F163" s="22"/>
    </row>
    <row r="164" spans="1:6" s="20" customFormat="1" ht="15" customHeight="1">
      <c r="A164" s="14"/>
      <c r="B164" s="45"/>
      <c r="C164" s="21"/>
      <c r="D164" s="26"/>
      <c r="E164" s="22"/>
      <c r="F164" s="22"/>
    </row>
    <row r="165" spans="1:6" s="20" customFormat="1" ht="78.75" customHeight="1">
      <c r="A165" s="14" t="s">
        <v>1042</v>
      </c>
      <c r="B165" s="17" t="s">
        <v>1140</v>
      </c>
      <c r="C165" s="21"/>
      <c r="D165" s="26"/>
      <c r="E165" s="22"/>
      <c r="F165" s="22"/>
    </row>
    <row r="166" spans="1:6" s="20" customFormat="1" ht="15.75" customHeight="1">
      <c r="A166" s="14"/>
      <c r="B166" s="17" t="s">
        <v>1141</v>
      </c>
      <c r="C166" s="21" t="s">
        <v>1045</v>
      </c>
      <c r="D166" s="46">
        <v>470</v>
      </c>
      <c r="E166" s="22"/>
      <c r="F166" s="22"/>
    </row>
    <row r="167" spans="1:6" s="20" customFormat="1" ht="15.75" customHeight="1">
      <c r="A167" s="14"/>
      <c r="B167" s="17" t="s">
        <v>1142</v>
      </c>
      <c r="C167" s="21" t="s">
        <v>1045</v>
      </c>
      <c r="D167" s="46">
        <v>250</v>
      </c>
      <c r="E167" s="22"/>
      <c r="F167" s="22"/>
    </row>
    <row r="168" spans="1:6" s="20" customFormat="1" ht="15.75" customHeight="1">
      <c r="A168" s="14"/>
      <c r="B168" s="17"/>
      <c r="C168" s="21"/>
      <c r="D168" s="46"/>
      <c r="E168" s="22"/>
      <c r="F168" s="22"/>
    </row>
    <row r="169" spans="1:6" s="20" customFormat="1" ht="168.75" customHeight="1">
      <c r="A169" s="29" t="s">
        <v>1051</v>
      </c>
      <c r="B169" s="17" t="s">
        <v>1143</v>
      </c>
      <c r="C169" s="21"/>
      <c r="D169" s="46"/>
      <c r="E169" s="22"/>
      <c r="F169" s="22"/>
    </row>
    <row r="170" spans="1:6" s="20" customFormat="1" ht="15.75" customHeight="1">
      <c r="A170" s="14"/>
      <c r="B170" s="17"/>
      <c r="C170" s="21" t="s">
        <v>1039</v>
      </c>
      <c r="D170" s="46">
        <v>2850</v>
      </c>
      <c r="E170" s="22"/>
      <c r="F170" s="22"/>
    </row>
    <row r="171" spans="1:6" s="20" customFormat="1" ht="15.75" customHeight="1">
      <c r="A171" s="14"/>
      <c r="B171" s="17"/>
      <c r="C171" s="21"/>
      <c r="D171" s="46"/>
      <c r="E171" s="22"/>
      <c r="F171" s="22"/>
    </row>
    <row r="172" spans="1:6" s="20" customFormat="1" ht="87" customHeight="1">
      <c r="A172" s="14" t="s">
        <v>1055</v>
      </c>
      <c r="B172" s="17" t="s">
        <v>1144</v>
      </c>
      <c r="C172" s="21"/>
      <c r="D172" s="46"/>
      <c r="E172" s="22"/>
      <c r="F172" s="22"/>
    </row>
    <row r="173" spans="1:6" s="20" customFormat="1" ht="15.75" customHeight="1">
      <c r="A173" s="14"/>
      <c r="B173" s="17"/>
      <c r="C173" s="21" t="s">
        <v>1039</v>
      </c>
      <c r="D173" s="46">
        <v>450</v>
      </c>
      <c r="E173" s="22"/>
      <c r="F173" s="22"/>
    </row>
    <row r="174" spans="1:6" s="20" customFormat="1" ht="15.75" customHeight="1">
      <c r="A174" s="14"/>
      <c r="B174" s="17"/>
      <c r="C174" s="21"/>
      <c r="D174" s="46"/>
      <c r="E174" s="22"/>
      <c r="F174" s="22"/>
    </row>
    <row r="175" spans="1:6" s="20" customFormat="1" ht="75" customHeight="1">
      <c r="A175" s="14" t="s">
        <v>1057</v>
      </c>
      <c r="B175" s="41" t="s">
        <v>1145</v>
      </c>
      <c r="C175" s="21"/>
      <c r="D175" s="46"/>
      <c r="E175" s="22"/>
      <c r="F175" s="22"/>
    </row>
    <row r="176" spans="1:6" s="20" customFormat="1" ht="15.75" customHeight="1">
      <c r="A176" s="14"/>
      <c r="B176" s="17"/>
      <c r="C176" s="21" t="s">
        <v>1045</v>
      </c>
      <c r="D176" s="46">
        <v>300</v>
      </c>
      <c r="E176" s="22"/>
      <c r="F176" s="22"/>
    </row>
    <row r="177" spans="1:6" s="20" customFormat="1" ht="15.75" customHeight="1">
      <c r="A177" s="14"/>
      <c r="B177" s="17"/>
      <c r="C177" s="21"/>
      <c r="D177" s="46"/>
      <c r="E177" s="22"/>
      <c r="F177" s="22"/>
    </row>
    <row r="178" spans="1:6" s="20" customFormat="1" ht="145.5" customHeight="1">
      <c r="A178" s="14" t="s">
        <v>1059</v>
      </c>
      <c r="B178" s="17" t="s">
        <v>1146</v>
      </c>
      <c r="C178" s="21"/>
      <c r="D178" s="46"/>
      <c r="E178" s="22"/>
      <c r="F178" s="22"/>
    </row>
    <row r="179" spans="1:6" s="20" customFormat="1" ht="15.75" customHeight="1">
      <c r="A179" s="14"/>
      <c r="B179" s="17"/>
      <c r="C179" s="21" t="s">
        <v>1039</v>
      </c>
      <c r="D179" s="46">
        <v>21</v>
      </c>
      <c r="E179" s="22"/>
      <c r="F179" s="22"/>
    </row>
    <row r="180" spans="1:6" s="20" customFormat="1" ht="15.75" customHeight="1">
      <c r="A180" s="14"/>
      <c r="B180" s="17"/>
      <c r="C180" s="18"/>
      <c r="D180" s="42"/>
      <c r="E180" s="37"/>
      <c r="F180" s="37"/>
    </row>
    <row r="181" spans="1:6" s="20" customFormat="1" ht="157.5" customHeight="1">
      <c r="A181" s="14" t="s">
        <v>1063</v>
      </c>
      <c r="B181" s="17" t="s">
        <v>1147</v>
      </c>
      <c r="C181" s="21"/>
      <c r="D181" s="26"/>
      <c r="E181" s="22"/>
      <c r="F181" s="22"/>
    </row>
    <row r="182" spans="1:6" s="20" customFormat="1" ht="15" customHeight="1">
      <c r="A182" s="14"/>
      <c r="B182" s="41"/>
      <c r="C182" s="21" t="s">
        <v>1039</v>
      </c>
      <c r="D182" s="26">
        <v>1855</v>
      </c>
      <c r="E182" s="22"/>
      <c r="F182" s="22"/>
    </row>
    <row r="183" spans="1:6" s="20" customFormat="1" ht="15" customHeight="1">
      <c r="A183" s="14"/>
      <c r="B183" s="41"/>
      <c r="C183" s="21"/>
      <c r="D183" s="26"/>
      <c r="E183" s="22"/>
      <c r="F183" s="22"/>
    </row>
    <row r="184" spans="1:6" s="20" customFormat="1" ht="72.75" customHeight="1">
      <c r="A184" s="14" t="s">
        <v>1128</v>
      </c>
      <c r="B184" s="17" t="s">
        <v>1148</v>
      </c>
      <c r="C184" s="21"/>
      <c r="D184" s="26"/>
      <c r="E184" s="22"/>
      <c r="F184" s="22"/>
    </row>
    <row r="185" spans="1:6" s="20" customFormat="1" ht="15" customHeight="1">
      <c r="A185" s="14"/>
      <c r="B185" s="41"/>
      <c r="C185" s="21" t="s">
        <v>1086</v>
      </c>
      <c r="D185" s="26">
        <v>15</v>
      </c>
      <c r="E185" s="22"/>
      <c r="F185" s="22"/>
    </row>
    <row r="186" spans="1:6" s="20" customFormat="1" ht="12.75" customHeight="1">
      <c r="A186" s="14"/>
      <c r="B186" s="41"/>
      <c r="C186" s="21"/>
      <c r="D186" s="26"/>
      <c r="E186" s="22"/>
      <c r="F186" s="22"/>
    </row>
    <row r="187" spans="1:6" s="20" customFormat="1" ht="16.5" customHeight="1">
      <c r="A187" s="14"/>
      <c r="B187" s="31" t="s">
        <v>1149</v>
      </c>
      <c r="C187" s="32"/>
      <c r="D187" s="34"/>
      <c r="E187" s="34"/>
      <c r="F187" s="35">
        <f>SUM(F160:F186)</f>
        <v>0</v>
      </c>
    </row>
    <row r="188" spans="1:6" s="20" customFormat="1" ht="17.25" customHeight="1">
      <c r="A188" s="14"/>
      <c r="B188" s="17"/>
      <c r="C188" s="18"/>
      <c r="D188" s="19"/>
      <c r="E188" s="37"/>
      <c r="F188" s="37"/>
    </row>
    <row r="189" spans="1:6" s="20" customFormat="1" ht="17.25" customHeight="1">
      <c r="A189" s="14"/>
      <c r="B189" s="17"/>
      <c r="C189" s="18"/>
      <c r="D189" s="19"/>
      <c r="E189" s="37"/>
      <c r="F189" s="37"/>
    </row>
    <row r="190" spans="1:6" s="20" customFormat="1" ht="17.25" customHeight="1">
      <c r="A190" s="14"/>
      <c r="B190" s="17"/>
      <c r="C190" s="18"/>
      <c r="D190" s="19"/>
      <c r="E190" s="37"/>
      <c r="F190" s="37"/>
    </row>
    <row r="191" spans="1:6" s="20" customFormat="1" ht="17.25" customHeight="1">
      <c r="A191" s="14"/>
      <c r="B191" s="17"/>
      <c r="C191" s="18"/>
      <c r="D191" s="19"/>
      <c r="E191" s="37"/>
      <c r="F191" s="37"/>
    </row>
    <row r="192" spans="1:6" s="20" customFormat="1" ht="17.25" customHeight="1">
      <c r="A192" s="14"/>
      <c r="B192" s="17"/>
      <c r="C192" s="18"/>
      <c r="D192" s="19"/>
      <c r="E192" s="37"/>
      <c r="F192" s="37"/>
    </row>
    <row r="193" spans="1:6" s="20" customFormat="1" ht="17.25" customHeight="1">
      <c r="A193" s="14"/>
      <c r="B193" s="17"/>
      <c r="C193" s="18"/>
      <c r="D193" s="19"/>
      <c r="E193" s="37"/>
      <c r="F193" s="37"/>
    </row>
    <row r="194" spans="1:6" s="20" customFormat="1" ht="17.25" customHeight="1">
      <c r="A194" s="14"/>
      <c r="B194" s="17"/>
      <c r="C194" s="18"/>
      <c r="D194" s="19"/>
      <c r="E194" s="37"/>
      <c r="F194" s="37"/>
    </row>
    <row r="195" spans="1:6" s="20" customFormat="1" ht="17.25" customHeight="1">
      <c r="A195" s="14"/>
      <c r="B195" s="17"/>
      <c r="C195" s="18"/>
      <c r="D195" s="19"/>
      <c r="E195" s="37"/>
      <c r="F195" s="37"/>
    </row>
    <row r="196" spans="1:6" s="20" customFormat="1" ht="17.25" customHeight="1">
      <c r="A196" s="14"/>
      <c r="B196" s="17"/>
      <c r="C196" s="18"/>
      <c r="D196" s="19"/>
      <c r="E196" s="37"/>
      <c r="F196" s="37"/>
    </row>
    <row r="197" spans="1:6" s="20" customFormat="1" ht="17.25" customHeight="1">
      <c r="A197" s="14"/>
      <c r="B197" s="17"/>
      <c r="C197" s="18"/>
      <c r="D197" s="19"/>
      <c r="E197" s="37"/>
      <c r="F197" s="37"/>
    </row>
    <row r="198" spans="1:6" s="20" customFormat="1" ht="17.25" customHeight="1">
      <c r="A198" s="14"/>
      <c r="B198" s="17"/>
      <c r="C198" s="18"/>
      <c r="D198" s="19"/>
      <c r="E198" s="37"/>
      <c r="F198" s="37"/>
    </row>
    <row r="199" spans="1:6" s="20" customFormat="1" ht="17.25" customHeight="1">
      <c r="A199" s="14"/>
      <c r="B199" s="17"/>
      <c r="C199" s="18"/>
      <c r="D199" s="19"/>
      <c r="E199" s="37"/>
      <c r="F199" s="37"/>
    </row>
    <row r="200" spans="1:6" s="20" customFormat="1" ht="17.25" customHeight="1">
      <c r="A200" s="14"/>
      <c r="B200" s="17"/>
      <c r="C200" s="18"/>
      <c r="D200" s="19"/>
      <c r="E200" s="37"/>
      <c r="F200" s="37"/>
    </row>
    <row r="201" spans="1:6" s="20" customFormat="1" ht="17.25" customHeight="1">
      <c r="A201" s="14"/>
      <c r="B201" s="17"/>
      <c r="C201" s="18"/>
      <c r="D201" s="19"/>
      <c r="E201" s="37"/>
      <c r="F201" s="37"/>
    </row>
    <row r="202" spans="1:6" s="20" customFormat="1" ht="17.25" customHeight="1">
      <c r="A202" s="14"/>
      <c r="B202" s="17"/>
      <c r="C202" s="18"/>
      <c r="D202" s="19"/>
      <c r="E202" s="37"/>
      <c r="F202" s="37"/>
    </row>
    <row r="203" spans="1:6" s="20" customFormat="1" ht="17.25" customHeight="1">
      <c r="A203" s="14"/>
      <c r="B203" s="17"/>
      <c r="C203" s="18"/>
      <c r="D203" s="19"/>
      <c r="E203" s="37"/>
      <c r="F203" s="37"/>
    </row>
    <row r="204" spans="1:6" s="20" customFormat="1" ht="15" customHeight="1">
      <c r="A204" s="14"/>
      <c r="B204" s="44" t="s">
        <v>1150</v>
      </c>
      <c r="C204" s="18"/>
      <c r="D204" s="19"/>
      <c r="E204" s="37"/>
      <c r="F204" s="37"/>
    </row>
    <row r="205" spans="1:6" s="20" customFormat="1" ht="13.5" customHeight="1">
      <c r="A205" s="14"/>
      <c r="B205" s="17"/>
      <c r="C205" s="18"/>
      <c r="D205" s="37"/>
      <c r="E205" s="37"/>
      <c r="F205" s="37"/>
    </row>
    <row r="206" spans="1:6" s="20" customFormat="1" ht="255.75" customHeight="1">
      <c r="A206" s="14" t="s">
        <v>1037</v>
      </c>
      <c r="B206" s="47" t="s">
        <v>1151</v>
      </c>
      <c r="C206" s="18"/>
      <c r="D206" s="37"/>
      <c r="E206" s="37"/>
      <c r="F206" s="37"/>
    </row>
    <row r="207" spans="1:6" s="20" customFormat="1" ht="33.75" customHeight="1">
      <c r="A207" s="14"/>
      <c r="B207" s="17" t="s">
        <v>1152</v>
      </c>
      <c r="C207" s="21"/>
      <c r="D207" s="26"/>
      <c r="E207" s="22"/>
      <c r="F207" s="22"/>
    </row>
    <row r="208" spans="1:6" s="20" customFormat="1" ht="45" customHeight="1">
      <c r="A208" s="14"/>
      <c r="B208" s="17" t="s">
        <v>1153</v>
      </c>
      <c r="C208" s="21"/>
      <c r="D208" s="26"/>
      <c r="E208" s="22"/>
      <c r="F208" s="22"/>
    </row>
    <row r="209" spans="1:6" s="20" customFormat="1" ht="13.5" customHeight="1">
      <c r="A209" s="14"/>
      <c r="B209" s="17" t="s">
        <v>1154</v>
      </c>
      <c r="C209" s="21" t="s">
        <v>1039</v>
      </c>
      <c r="D209" s="26">
        <v>1065</v>
      </c>
      <c r="E209" s="22"/>
      <c r="F209" s="22"/>
    </row>
    <row r="210" spans="1:6" s="20" customFormat="1" ht="13.5" customHeight="1">
      <c r="A210" s="14"/>
      <c r="B210" s="17" t="s">
        <v>1155</v>
      </c>
      <c r="C210" s="21" t="s">
        <v>1039</v>
      </c>
      <c r="D210" s="26">
        <v>1065</v>
      </c>
      <c r="E210" s="22"/>
      <c r="F210" s="22"/>
    </row>
    <row r="211" spans="1:6" s="20" customFormat="1" ht="13.5" customHeight="1">
      <c r="A211" s="14"/>
      <c r="B211" s="23"/>
      <c r="C211" s="21"/>
      <c r="D211" s="26"/>
      <c r="E211" s="22"/>
      <c r="F211" s="22"/>
    </row>
    <row r="212" spans="1:6" s="20" customFormat="1" ht="75" customHeight="1">
      <c r="A212" s="29" t="s">
        <v>1040</v>
      </c>
      <c r="B212" s="17" t="s">
        <v>291</v>
      </c>
      <c r="C212" s="21"/>
      <c r="D212" s="26"/>
      <c r="E212" s="22"/>
      <c r="F212" s="22"/>
    </row>
    <row r="213" spans="1:6" s="20" customFormat="1" ht="13.5" customHeight="1">
      <c r="A213" s="14"/>
      <c r="B213" s="23"/>
      <c r="C213" s="21" t="s">
        <v>1039</v>
      </c>
      <c r="D213" s="26">
        <v>1065</v>
      </c>
      <c r="E213" s="22"/>
      <c r="F213" s="22"/>
    </row>
    <row r="214" spans="1:6" s="20" customFormat="1" ht="13.5" customHeight="1">
      <c r="A214" s="14"/>
      <c r="B214" s="23"/>
      <c r="C214" s="21"/>
      <c r="D214" s="26"/>
      <c r="E214" s="22"/>
      <c r="F214" s="22"/>
    </row>
    <row r="215" spans="1:6" s="20" customFormat="1" ht="73.5" customHeight="1">
      <c r="A215" s="14" t="s">
        <v>1042</v>
      </c>
      <c r="B215" s="17" t="s">
        <v>292</v>
      </c>
      <c r="C215" s="21"/>
      <c r="D215" s="26"/>
      <c r="E215" s="22"/>
      <c r="F215" s="22"/>
    </row>
    <row r="216" spans="1:6" s="20" customFormat="1" ht="13.5" customHeight="1">
      <c r="A216" s="14"/>
      <c r="B216" s="23"/>
      <c r="C216" s="21" t="s">
        <v>1039</v>
      </c>
      <c r="D216" s="26">
        <v>1030</v>
      </c>
      <c r="E216" s="22"/>
      <c r="F216" s="22"/>
    </row>
    <row r="217" spans="1:6" s="20" customFormat="1" ht="13.5" customHeight="1">
      <c r="A217" s="14"/>
      <c r="B217" s="23"/>
      <c r="C217" s="21"/>
      <c r="D217" s="26"/>
      <c r="E217" s="22"/>
      <c r="F217" s="22"/>
    </row>
    <row r="218" spans="1:6" s="20" customFormat="1" ht="87" customHeight="1">
      <c r="A218" s="14" t="s">
        <v>1051</v>
      </c>
      <c r="B218" s="17" t="s">
        <v>293</v>
      </c>
      <c r="C218" s="21"/>
      <c r="D218" s="26"/>
      <c r="E218" s="22"/>
      <c r="F218" s="22"/>
    </row>
    <row r="219" spans="1:6" s="20" customFormat="1" ht="13.5" customHeight="1">
      <c r="A219" s="14"/>
      <c r="B219" s="17"/>
      <c r="C219" s="21" t="s">
        <v>1039</v>
      </c>
      <c r="D219" s="26">
        <v>170</v>
      </c>
      <c r="E219" s="22"/>
      <c r="F219" s="22"/>
    </row>
    <row r="220" spans="1:6" s="20" customFormat="1" ht="13.5" customHeight="1">
      <c r="A220" s="14"/>
      <c r="B220" s="23"/>
      <c r="C220" s="18"/>
      <c r="D220" s="37"/>
      <c r="E220" s="37"/>
      <c r="F220" s="37"/>
    </row>
    <row r="221" spans="1:6" s="20" customFormat="1" ht="130.5" customHeight="1">
      <c r="A221" s="14" t="s">
        <v>1055</v>
      </c>
      <c r="B221" s="17" t="s">
        <v>294</v>
      </c>
      <c r="C221" s="21"/>
      <c r="D221" s="26"/>
      <c r="E221" s="22"/>
      <c r="F221" s="22"/>
    </row>
    <row r="222" spans="1:6" s="20" customFormat="1" ht="18" customHeight="1">
      <c r="A222" s="14"/>
      <c r="B222" s="17"/>
      <c r="C222" s="21" t="s">
        <v>1039</v>
      </c>
      <c r="D222" s="46">
        <v>155</v>
      </c>
      <c r="E222" s="22"/>
      <c r="F222" s="22"/>
    </row>
    <row r="223" spans="1:6" s="20" customFormat="1" ht="18" customHeight="1">
      <c r="A223" s="14"/>
      <c r="B223" s="17"/>
      <c r="C223" s="21"/>
      <c r="D223" s="46"/>
      <c r="E223" s="22"/>
      <c r="F223" s="22"/>
    </row>
    <row r="224" spans="1:6" s="20" customFormat="1" ht="140.25" customHeight="1">
      <c r="A224" s="14" t="s">
        <v>1057</v>
      </c>
      <c r="B224" s="17" t="s">
        <v>1157</v>
      </c>
      <c r="C224" s="21"/>
      <c r="D224" s="46"/>
      <c r="E224" s="22"/>
      <c r="F224" s="22"/>
    </row>
    <row r="225" spans="1:6" s="20" customFormat="1" ht="18" customHeight="1">
      <c r="A225" s="14"/>
      <c r="B225" s="17" t="s">
        <v>1158</v>
      </c>
      <c r="C225" s="21" t="s">
        <v>1039</v>
      </c>
      <c r="D225" s="46">
        <v>7</v>
      </c>
      <c r="E225" s="22"/>
      <c r="F225" s="22"/>
    </row>
    <row r="226" spans="1:6" s="20" customFormat="1" ht="18" customHeight="1">
      <c r="A226" s="14"/>
      <c r="B226" s="17" t="s">
        <v>1159</v>
      </c>
      <c r="C226" s="21" t="s">
        <v>1039</v>
      </c>
      <c r="D226" s="46">
        <v>11</v>
      </c>
      <c r="E226" s="22"/>
      <c r="F226" s="22"/>
    </row>
    <row r="227" spans="1:6" s="20" customFormat="1" ht="18" customHeight="1">
      <c r="A227" s="14"/>
      <c r="B227" s="17"/>
      <c r="C227" s="21"/>
      <c r="D227" s="46"/>
      <c r="E227" s="22"/>
      <c r="F227" s="22"/>
    </row>
    <row r="228" spans="1:6" s="20" customFormat="1" ht="130.5" customHeight="1">
      <c r="A228" s="14" t="s">
        <v>1059</v>
      </c>
      <c r="B228" s="17" t="s">
        <v>1160</v>
      </c>
      <c r="C228" s="21"/>
      <c r="D228" s="46"/>
      <c r="E228" s="22"/>
      <c r="F228" s="22"/>
    </row>
    <row r="229" spans="1:6" s="20" customFormat="1" ht="18" customHeight="1">
      <c r="A229" s="14"/>
      <c r="B229" s="17" t="s">
        <v>1158</v>
      </c>
      <c r="C229" s="21" t="s">
        <v>1039</v>
      </c>
      <c r="D229" s="46">
        <v>45</v>
      </c>
      <c r="E229" s="22"/>
      <c r="F229" s="22"/>
    </row>
    <row r="230" spans="1:6" s="20" customFormat="1" ht="18" customHeight="1">
      <c r="A230" s="14"/>
      <c r="B230" s="17" t="s">
        <v>1159</v>
      </c>
      <c r="C230" s="21" t="s">
        <v>1039</v>
      </c>
      <c r="D230" s="46">
        <v>15</v>
      </c>
      <c r="E230" s="22"/>
      <c r="F230" s="22"/>
    </row>
    <row r="231" spans="1:6" s="20" customFormat="1" ht="18" customHeight="1">
      <c r="A231" s="14"/>
      <c r="B231" s="17"/>
      <c r="C231" s="21"/>
      <c r="D231" s="46"/>
      <c r="E231" s="22"/>
      <c r="F231" s="22"/>
    </row>
    <row r="232" spans="1:6" s="20" customFormat="1" ht="272.25" customHeight="1">
      <c r="A232" s="14" t="s">
        <v>1063</v>
      </c>
      <c r="B232" s="48" t="s">
        <v>1161</v>
      </c>
      <c r="C232" s="21"/>
      <c r="D232" s="46"/>
      <c r="E232" s="22"/>
      <c r="F232" s="22"/>
    </row>
    <row r="233" spans="1:6" s="20" customFormat="1" ht="18" customHeight="1">
      <c r="A233" s="14"/>
      <c r="B233" s="17"/>
      <c r="C233" s="21" t="s">
        <v>1039</v>
      </c>
      <c r="D233" s="46">
        <v>20</v>
      </c>
      <c r="E233" s="22"/>
      <c r="F233" s="22"/>
    </row>
    <row r="234" spans="1:6" s="20" customFormat="1" ht="18" customHeight="1">
      <c r="A234" s="14"/>
      <c r="B234" s="17"/>
      <c r="C234" s="21"/>
      <c r="D234" s="46"/>
      <c r="E234" s="22"/>
      <c r="F234" s="22"/>
    </row>
    <row r="235" spans="1:6" s="20" customFormat="1" ht="89.25" customHeight="1">
      <c r="A235" s="14" t="s">
        <v>1128</v>
      </c>
      <c r="B235" s="17" t="s">
        <v>1162</v>
      </c>
      <c r="C235" s="21"/>
      <c r="D235" s="46"/>
      <c r="E235" s="22"/>
      <c r="F235" s="22"/>
    </row>
    <row r="236" spans="1:6" s="20" customFormat="1" ht="19.5" customHeight="1">
      <c r="A236" s="14"/>
      <c r="B236" s="17"/>
      <c r="C236" s="21" t="s">
        <v>1039</v>
      </c>
      <c r="D236" s="46">
        <v>20</v>
      </c>
      <c r="E236" s="22"/>
      <c r="F236" s="22"/>
    </row>
    <row r="237" spans="1:6" s="20" customFormat="1" ht="19.5" customHeight="1">
      <c r="A237" s="14"/>
      <c r="B237" s="17"/>
      <c r="C237" s="21"/>
      <c r="D237" s="46"/>
      <c r="E237" s="22"/>
      <c r="F237" s="22"/>
    </row>
    <row r="238" spans="1:6" s="20" customFormat="1" ht="387.75" customHeight="1">
      <c r="A238" s="14" t="s">
        <v>1069</v>
      </c>
      <c r="B238" s="48" t="s">
        <v>295</v>
      </c>
      <c r="C238" s="21"/>
      <c r="D238" s="46"/>
      <c r="E238" s="22"/>
      <c r="F238" s="22"/>
    </row>
    <row r="239" spans="1:6" s="20" customFormat="1" ht="117" customHeight="1">
      <c r="A239" s="14"/>
      <c r="B239" s="48" t="s">
        <v>990</v>
      </c>
      <c r="C239" s="21"/>
      <c r="D239" s="46"/>
      <c r="E239" s="22"/>
      <c r="F239" s="22"/>
    </row>
    <row r="240" spans="1:6" s="20" customFormat="1" ht="21.75" customHeight="1">
      <c r="A240" s="14"/>
      <c r="B240" s="17" t="s">
        <v>1163</v>
      </c>
      <c r="C240" s="21" t="s">
        <v>1045</v>
      </c>
      <c r="D240" s="46">
        <v>30</v>
      </c>
      <c r="E240" s="22"/>
      <c r="F240" s="22"/>
    </row>
    <row r="241" spans="1:6" s="20" customFormat="1" ht="20.25" customHeight="1">
      <c r="A241" s="14"/>
      <c r="B241" s="17" t="s">
        <v>1164</v>
      </c>
      <c r="C241" s="21" t="s">
        <v>1045</v>
      </c>
      <c r="D241" s="46">
        <v>10</v>
      </c>
      <c r="E241" s="22"/>
      <c r="F241" s="22"/>
    </row>
    <row r="242" spans="1:6" s="20" customFormat="1" ht="20.25" customHeight="1">
      <c r="A242" s="14"/>
      <c r="B242" s="17"/>
      <c r="C242" s="21"/>
      <c r="D242" s="46"/>
      <c r="E242" s="22"/>
      <c r="F242" s="22"/>
    </row>
    <row r="243" spans="1:6" s="20" customFormat="1" ht="104.25" customHeight="1">
      <c r="A243" s="14" t="s">
        <v>1071</v>
      </c>
      <c r="B243" s="48" t="s">
        <v>1165</v>
      </c>
      <c r="C243" s="21"/>
      <c r="D243" s="46"/>
      <c r="E243" s="22"/>
      <c r="F243" s="22"/>
    </row>
    <row r="244" spans="1:6" s="20" customFormat="1" ht="18" customHeight="1">
      <c r="A244" s="14"/>
      <c r="B244" s="17" t="s">
        <v>1166</v>
      </c>
      <c r="C244" s="21" t="s">
        <v>1045</v>
      </c>
      <c r="D244" s="46">
        <v>10</v>
      </c>
      <c r="E244" s="22"/>
      <c r="F244" s="22"/>
    </row>
    <row r="245" spans="1:6" s="20" customFormat="1" ht="23.25" customHeight="1">
      <c r="A245" s="14"/>
      <c r="B245" s="17" t="s">
        <v>1167</v>
      </c>
      <c r="C245" s="21" t="s">
        <v>1045</v>
      </c>
      <c r="D245" s="46">
        <v>5</v>
      </c>
      <c r="E245" s="22"/>
      <c r="F245" s="22"/>
    </row>
    <row r="246" spans="1:6" s="20" customFormat="1" ht="23.25" customHeight="1">
      <c r="A246" s="14"/>
      <c r="B246" s="17"/>
      <c r="C246" s="21"/>
      <c r="D246" s="46"/>
      <c r="E246" s="22"/>
      <c r="F246" s="22"/>
    </row>
    <row r="247" spans="1:6" s="20" customFormat="1" ht="135" customHeight="1">
      <c r="A247" s="14" t="s">
        <v>1073</v>
      </c>
      <c r="B247" s="27" t="s">
        <v>1168</v>
      </c>
      <c r="C247" s="21"/>
      <c r="D247" s="46"/>
      <c r="E247" s="22"/>
      <c r="F247" s="22"/>
    </row>
    <row r="248" spans="1:6" s="20" customFormat="1" ht="19.5" customHeight="1">
      <c r="A248" s="14"/>
      <c r="B248" s="17" t="s">
        <v>1169</v>
      </c>
      <c r="C248" s="21" t="s">
        <v>1045</v>
      </c>
      <c r="D248" s="46">
        <v>5</v>
      </c>
      <c r="E248" s="22"/>
      <c r="F248" s="22"/>
    </row>
    <row r="249" spans="1:6" s="20" customFormat="1" ht="13.5" customHeight="1">
      <c r="A249" s="14"/>
      <c r="B249" s="17"/>
      <c r="C249" s="18"/>
      <c r="D249" s="19"/>
      <c r="E249" s="37"/>
      <c r="F249" s="37"/>
    </row>
    <row r="250" spans="1:6" s="20" customFormat="1" ht="15.75" customHeight="1">
      <c r="A250" s="14"/>
      <c r="B250" s="31" t="s">
        <v>1170</v>
      </c>
      <c r="C250" s="32"/>
      <c r="D250" s="33"/>
      <c r="E250" s="34"/>
      <c r="F250" s="35">
        <f>SUM(F206:F249)</f>
        <v>0</v>
      </c>
    </row>
    <row r="251" spans="1:6" s="20" customFormat="1" ht="14.25" customHeight="1">
      <c r="A251" s="14"/>
      <c r="B251" s="17"/>
      <c r="C251" s="18"/>
      <c r="D251" s="19"/>
      <c r="E251" s="37"/>
      <c r="F251" s="37"/>
    </row>
    <row r="252" spans="1:6" s="20" customFormat="1" ht="14.25" customHeight="1">
      <c r="A252" s="14"/>
      <c r="B252" s="44" t="s">
        <v>1171</v>
      </c>
      <c r="C252" s="18"/>
      <c r="D252" s="19"/>
      <c r="E252" s="37"/>
      <c r="F252" s="37"/>
    </row>
    <row r="253" spans="1:6" s="20" customFormat="1" ht="12.75" customHeight="1">
      <c r="A253" s="14"/>
      <c r="B253" s="17"/>
      <c r="C253" s="18"/>
      <c r="D253" s="19"/>
      <c r="E253" s="37"/>
      <c r="F253" s="37"/>
    </row>
    <row r="254" spans="1:6" s="20" customFormat="1" ht="170.25" customHeight="1">
      <c r="A254" s="49" t="s">
        <v>1037</v>
      </c>
      <c r="B254" s="27" t="s">
        <v>1172</v>
      </c>
      <c r="C254" s="50"/>
      <c r="D254" s="51"/>
      <c r="E254" s="22"/>
      <c r="F254" s="22"/>
    </row>
    <row r="255" spans="1:6" s="20" customFormat="1" ht="14.25" customHeight="1">
      <c r="A255" s="52"/>
      <c r="B255" s="23"/>
      <c r="C255" s="21" t="s">
        <v>1086</v>
      </c>
      <c r="D255" s="26">
        <v>10</v>
      </c>
      <c r="E255" s="22"/>
      <c r="F255" s="22"/>
    </row>
    <row r="256" spans="1:6" s="20" customFormat="1" ht="12.75" customHeight="1">
      <c r="A256" s="52"/>
      <c r="B256" s="23"/>
      <c r="C256" s="21"/>
      <c r="D256" s="26"/>
      <c r="E256" s="22"/>
      <c r="F256" s="22"/>
    </row>
    <row r="257" spans="1:6" s="20" customFormat="1" ht="184.5" customHeight="1">
      <c r="A257" s="49" t="s">
        <v>1040</v>
      </c>
      <c r="B257" s="27" t="s">
        <v>296</v>
      </c>
      <c r="C257" s="50"/>
      <c r="D257" s="26"/>
      <c r="E257" s="22"/>
      <c r="F257" s="22"/>
    </row>
    <row r="258" spans="1:6" s="20" customFormat="1" ht="15" customHeight="1">
      <c r="A258" s="52"/>
      <c r="B258" s="27" t="s">
        <v>1173</v>
      </c>
      <c r="C258" s="50" t="s">
        <v>1039</v>
      </c>
      <c r="D258" s="26">
        <v>1200</v>
      </c>
      <c r="E258" s="22"/>
      <c r="F258" s="22"/>
    </row>
    <row r="259" spans="1:6" s="20" customFormat="1" ht="16.5" customHeight="1">
      <c r="A259" s="52"/>
      <c r="B259" s="27" t="s">
        <v>1174</v>
      </c>
      <c r="C259" s="50" t="s">
        <v>1039</v>
      </c>
      <c r="D259" s="26">
        <v>1200</v>
      </c>
      <c r="E259" s="22"/>
      <c r="F259" s="22"/>
    </row>
    <row r="260" spans="1:6" s="20" customFormat="1" ht="10.5" customHeight="1">
      <c r="A260" s="52"/>
      <c r="B260" s="53"/>
      <c r="C260" s="50"/>
      <c r="D260" s="26"/>
      <c r="E260" s="22"/>
      <c r="F260" s="22"/>
    </row>
    <row r="261" spans="1:6" s="20" customFormat="1" ht="83.25" customHeight="1">
      <c r="A261" s="49" t="s">
        <v>1042</v>
      </c>
      <c r="B261" s="27" t="s">
        <v>1175</v>
      </c>
      <c r="C261" s="50"/>
      <c r="D261" s="26"/>
      <c r="E261" s="22"/>
      <c r="F261" s="22"/>
    </row>
    <row r="262" spans="1:6" s="20" customFormat="1" ht="15.75" customHeight="1">
      <c r="A262" s="52"/>
      <c r="B262" s="27"/>
      <c r="C262" s="50" t="s">
        <v>1039</v>
      </c>
      <c r="D262" s="26">
        <v>1200</v>
      </c>
      <c r="E262" s="22"/>
      <c r="F262" s="22"/>
    </row>
    <row r="263" spans="1:6" s="20" customFormat="1" ht="10.5" customHeight="1">
      <c r="A263" s="52"/>
      <c r="B263" s="27"/>
      <c r="C263" s="50"/>
      <c r="D263" s="26"/>
      <c r="E263" s="22"/>
      <c r="F263" s="22"/>
    </row>
    <row r="264" spans="1:6" s="20" customFormat="1" ht="90" customHeight="1">
      <c r="A264" s="54" t="s">
        <v>1051</v>
      </c>
      <c r="B264" s="27" t="s">
        <v>1176</v>
      </c>
      <c r="C264" s="50"/>
      <c r="D264" s="55"/>
      <c r="E264" s="22"/>
      <c r="F264" s="22"/>
    </row>
    <row r="265" spans="1:6" s="20" customFormat="1" ht="12.75" customHeight="1">
      <c r="A265" s="52"/>
      <c r="B265" s="56"/>
      <c r="C265" s="50" t="s">
        <v>1039</v>
      </c>
      <c r="D265" s="26">
        <v>1200</v>
      </c>
      <c r="E265" s="22"/>
      <c r="F265" s="22"/>
    </row>
    <row r="266" spans="1:6" s="20" customFormat="1" ht="14.25" customHeight="1">
      <c r="A266" s="52"/>
      <c r="B266" s="56"/>
      <c r="C266" s="50"/>
      <c r="D266" s="26"/>
      <c r="E266" s="22"/>
      <c r="F266" s="22"/>
    </row>
    <row r="267" spans="1:6" s="20" customFormat="1" ht="75" customHeight="1">
      <c r="A267" s="54" t="s">
        <v>1055</v>
      </c>
      <c r="B267" s="27" t="s">
        <v>1177</v>
      </c>
      <c r="C267" s="50"/>
      <c r="D267" s="26"/>
      <c r="E267" s="22"/>
      <c r="F267" s="22"/>
    </row>
    <row r="268" spans="1:6" s="20" customFormat="1" ht="12.75" customHeight="1">
      <c r="A268" s="52"/>
      <c r="B268" s="27"/>
      <c r="C268" s="50" t="s">
        <v>1039</v>
      </c>
      <c r="D268" s="26">
        <v>10</v>
      </c>
      <c r="E268" s="22"/>
      <c r="F268" s="22"/>
    </row>
    <row r="269" spans="1:6" s="20" customFormat="1" ht="12.75" customHeight="1">
      <c r="A269" s="52"/>
      <c r="B269" s="27"/>
      <c r="C269" s="50"/>
      <c r="D269" s="26"/>
      <c r="E269" s="22"/>
      <c r="F269" s="22"/>
    </row>
    <row r="270" spans="1:6" s="20" customFormat="1" ht="73.5" customHeight="1">
      <c r="A270" s="54" t="s">
        <v>1057</v>
      </c>
      <c r="B270" s="27" t="s">
        <v>1178</v>
      </c>
      <c r="C270" s="50"/>
      <c r="D270" s="26"/>
      <c r="E270" s="22"/>
      <c r="F270" s="22"/>
    </row>
    <row r="271" spans="1:6" s="20" customFormat="1" ht="12.75" customHeight="1">
      <c r="A271" s="52"/>
      <c r="B271" s="27"/>
      <c r="C271" s="50" t="s">
        <v>1039</v>
      </c>
      <c r="D271" s="26">
        <v>15</v>
      </c>
      <c r="E271" s="22"/>
      <c r="F271" s="22"/>
    </row>
    <row r="272" spans="1:6" s="20" customFormat="1" ht="15.75" customHeight="1">
      <c r="A272" s="52"/>
      <c r="B272" s="56"/>
      <c r="C272" s="50"/>
      <c r="D272" s="26"/>
      <c r="E272" s="22"/>
      <c r="F272" s="22"/>
    </row>
    <row r="273" spans="1:6" s="20" customFormat="1" ht="15.75" customHeight="1">
      <c r="A273" s="57"/>
      <c r="B273" s="31" t="s">
        <v>1179</v>
      </c>
      <c r="C273" s="58"/>
      <c r="D273" s="59"/>
      <c r="E273" s="34"/>
      <c r="F273" s="35">
        <f>SUM(F255:F272)</f>
        <v>0</v>
      </c>
    </row>
    <row r="274" spans="1:6" s="20" customFormat="1" ht="15.75" customHeight="1">
      <c r="A274" s="57"/>
      <c r="B274" s="60"/>
      <c r="C274" s="61"/>
      <c r="D274" s="62"/>
      <c r="E274" s="37"/>
      <c r="F274" s="37"/>
    </row>
    <row r="275" spans="1:6" s="20" customFormat="1" ht="15.75" customHeight="1">
      <c r="A275" s="57"/>
      <c r="B275" s="44" t="s">
        <v>1180</v>
      </c>
      <c r="C275" s="63"/>
      <c r="D275" s="62"/>
      <c r="E275" s="37"/>
      <c r="F275" s="37"/>
    </row>
    <row r="276" spans="1:6" s="16" customFormat="1" ht="12" customHeight="1">
      <c r="A276" s="64"/>
      <c r="B276" s="65"/>
      <c r="C276" s="63"/>
      <c r="D276" s="62"/>
      <c r="E276" s="37"/>
      <c r="F276" s="37"/>
    </row>
    <row r="277" spans="1:6" s="16" customFormat="1" ht="161.25" customHeight="1">
      <c r="A277" s="54" t="s">
        <v>1037</v>
      </c>
      <c r="B277" s="17" t="s">
        <v>1181</v>
      </c>
      <c r="C277" s="50"/>
      <c r="D277" s="66"/>
      <c r="E277" s="22"/>
      <c r="F277" s="22"/>
    </row>
    <row r="278" spans="1:6" s="16" customFormat="1" ht="15.75" customHeight="1">
      <c r="A278" s="54"/>
      <c r="B278" s="17" t="s">
        <v>1182</v>
      </c>
      <c r="C278" s="50" t="s">
        <v>1039</v>
      </c>
      <c r="D278" s="26">
        <v>1280</v>
      </c>
      <c r="E278" s="22"/>
      <c r="F278" s="22"/>
    </row>
    <row r="279" spans="1:6" s="16" customFormat="1" ht="15.75" customHeight="1">
      <c r="A279" s="54"/>
      <c r="B279" s="17" t="s">
        <v>1183</v>
      </c>
      <c r="C279" s="50" t="s">
        <v>1045</v>
      </c>
      <c r="D279" s="67">
        <v>125</v>
      </c>
      <c r="E279" s="22"/>
      <c r="F279" s="22"/>
    </row>
    <row r="280" spans="1:6" s="16" customFormat="1" ht="12.75" customHeight="1">
      <c r="A280" s="54"/>
      <c r="B280" s="17"/>
      <c r="C280" s="50"/>
      <c r="D280" s="67"/>
      <c r="E280" s="22"/>
      <c r="F280" s="22"/>
    </row>
    <row r="281" spans="1:6" s="16" customFormat="1" ht="61.5" customHeight="1">
      <c r="A281" s="54" t="s">
        <v>1040</v>
      </c>
      <c r="B281" s="17" t="s">
        <v>1184</v>
      </c>
      <c r="C281" s="50"/>
      <c r="D281" s="67"/>
      <c r="E281" s="22"/>
      <c r="F281" s="22"/>
    </row>
    <row r="282" spans="1:6" s="16" customFormat="1" ht="12.75" customHeight="1">
      <c r="A282" s="54"/>
      <c r="B282" s="17"/>
      <c r="C282" s="50" t="s">
        <v>1045</v>
      </c>
      <c r="D282" s="67">
        <v>75</v>
      </c>
      <c r="E282" s="22"/>
      <c r="F282" s="22"/>
    </row>
    <row r="283" spans="1:6" s="16" customFormat="1" ht="14.25" customHeight="1">
      <c r="A283" s="52"/>
      <c r="B283" s="17"/>
      <c r="C283" s="50"/>
      <c r="D283" s="67"/>
      <c r="E283" s="22"/>
      <c r="F283" s="22"/>
    </row>
    <row r="284" spans="1:6" s="16" customFormat="1" ht="14.25" customHeight="1">
      <c r="A284" s="52"/>
      <c r="B284" s="17"/>
      <c r="C284" s="50"/>
      <c r="D284" s="67"/>
      <c r="E284" s="22"/>
      <c r="F284" s="22"/>
    </row>
    <row r="285" spans="1:6" s="16" customFormat="1" ht="14.25" customHeight="1">
      <c r="A285" s="52"/>
      <c r="B285" s="17"/>
      <c r="C285" s="50"/>
      <c r="D285" s="67"/>
      <c r="E285" s="22"/>
      <c r="F285" s="22"/>
    </row>
    <row r="286" spans="1:6" s="16" customFormat="1" ht="14.25" customHeight="1">
      <c r="A286" s="52"/>
      <c r="B286" s="31" t="s">
        <v>1185</v>
      </c>
      <c r="C286" s="68"/>
      <c r="D286" s="59"/>
      <c r="E286" s="69"/>
      <c r="F286" s="35">
        <f>SUM(F278:F283)</f>
        <v>0</v>
      </c>
    </row>
    <row r="287" spans="1:6" s="16" customFormat="1" ht="14.25" customHeight="1">
      <c r="A287" s="52"/>
      <c r="B287" s="65"/>
      <c r="C287" s="63"/>
      <c r="D287" s="62"/>
      <c r="E287" s="70"/>
      <c r="F287" s="70"/>
    </row>
    <row r="288" spans="1:6" s="16" customFormat="1" ht="14.25" customHeight="1">
      <c r="A288" s="52"/>
      <c r="B288" s="65"/>
      <c r="C288" s="63"/>
      <c r="D288" s="62"/>
      <c r="E288" s="70"/>
      <c r="F288" s="70"/>
    </row>
    <row r="289" spans="1:6" s="16" customFormat="1" ht="14.25" customHeight="1">
      <c r="A289" s="52"/>
      <c r="B289" s="65"/>
      <c r="C289" s="63"/>
      <c r="D289" s="62"/>
      <c r="E289" s="70"/>
      <c r="F289" s="70"/>
    </row>
    <row r="290" spans="1:6" s="16" customFormat="1" ht="14.25" customHeight="1">
      <c r="A290" s="52"/>
      <c r="B290" s="65"/>
      <c r="C290" s="63"/>
      <c r="D290" s="62"/>
      <c r="E290" s="70"/>
      <c r="F290" s="70"/>
    </row>
    <row r="291" spans="1:6" s="16" customFormat="1" ht="14.25" customHeight="1">
      <c r="A291" s="52"/>
      <c r="B291" s="65"/>
      <c r="C291" s="63"/>
      <c r="D291" s="62"/>
      <c r="E291" s="70"/>
      <c r="F291" s="70"/>
    </row>
    <row r="292" spans="1:6" s="16" customFormat="1" ht="14.25" customHeight="1">
      <c r="A292" s="52"/>
      <c r="B292" s="65"/>
      <c r="C292" s="63"/>
      <c r="D292" s="62"/>
      <c r="E292" s="70"/>
      <c r="F292" s="70"/>
    </row>
    <row r="293" spans="1:6" s="16" customFormat="1" ht="14.25" customHeight="1">
      <c r="A293" s="52"/>
      <c r="B293" s="65"/>
      <c r="C293" s="63"/>
      <c r="D293" s="62"/>
      <c r="E293" s="70"/>
      <c r="F293" s="70"/>
    </row>
    <row r="294" spans="1:6" s="16" customFormat="1" ht="14.25" customHeight="1">
      <c r="A294" s="52"/>
      <c r="B294" s="65"/>
      <c r="C294" s="63"/>
      <c r="D294" s="62"/>
      <c r="E294" s="70"/>
      <c r="F294" s="70"/>
    </row>
    <row r="295" spans="1:6" s="16" customFormat="1" ht="14.25" customHeight="1">
      <c r="A295" s="52"/>
      <c r="B295" s="65"/>
      <c r="C295" s="63"/>
      <c r="D295" s="62"/>
      <c r="E295" s="70"/>
      <c r="F295" s="70"/>
    </row>
    <row r="296" spans="1:6" s="16" customFormat="1" ht="14.25" customHeight="1">
      <c r="A296" s="52"/>
      <c r="B296" s="65"/>
      <c r="C296" s="63"/>
      <c r="D296" s="62"/>
      <c r="E296" s="70"/>
      <c r="F296" s="70"/>
    </row>
    <row r="297" spans="1:6" s="16" customFormat="1" ht="14.25" customHeight="1">
      <c r="A297" s="52"/>
      <c r="B297" s="65"/>
      <c r="C297" s="63"/>
      <c r="D297" s="62"/>
      <c r="E297" s="70"/>
      <c r="F297" s="70"/>
    </row>
    <row r="298" spans="1:6" s="16" customFormat="1" ht="14.25" customHeight="1">
      <c r="A298" s="52"/>
      <c r="B298" s="65"/>
      <c r="C298" s="63"/>
      <c r="D298" s="62"/>
      <c r="E298" s="70"/>
      <c r="F298" s="70"/>
    </row>
    <row r="299" spans="1:6" s="16" customFormat="1" ht="14.25" customHeight="1">
      <c r="A299" s="52"/>
      <c r="B299" s="65"/>
      <c r="C299" s="63"/>
      <c r="D299" s="62"/>
      <c r="E299" s="70"/>
      <c r="F299" s="70"/>
    </row>
    <row r="300" spans="1:6" s="16" customFormat="1" ht="14.25" customHeight="1">
      <c r="A300" s="14"/>
      <c r="B300" s="904" t="s">
        <v>1186</v>
      </c>
      <c r="C300" s="904"/>
      <c r="D300" s="904"/>
      <c r="E300" s="62"/>
      <c r="F300" s="70"/>
    </row>
    <row r="301" spans="1:6" s="16" customFormat="1" ht="14.25" customHeight="1">
      <c r="A301" s="52"/>
      <c r="B301" s="71"/>
      <c r="C301" s="63"/>
      <c r="D301" s="62"/>
      <c r="E301" s="62"/>
      <c r="F301" s="70"/>
    </row>
    <row r="302" spans="1:6" s="16" customFormat="1" ht="14.25" customHeight="1">
      <c r="A302" s="52"/>
      <c r="B302" s="905" t="s">
        <v>1187</v>
      </c>
      <c r="C302" s="905"/>
      <c r="D302" s="62"/>
      <c r="E302" s="62"/>
      <c r="F302" s="70">
        <f>F108</f>
        <v>0</v>
      </c>
    </row>
    <row r="303" spans="1:6" s="16" customFormat="1" ht="14.25" customHeight="1">
      <c r="A303" s="52"/>
      <c r="B303" s="72"/>
      <c r="C303" s="63"/>
      <c r="D303" s="62"/>
      <c r="E303" s="62"/>
      <c r="F303" s="70"/>
    </row>
    <row r="304" spans="1:6" s="16" customFormat="1" ht="14.25" customHeight="1">
      <c r="A304" s="52"/>
      <c r="B304" s="73" t="s">
        <v>1188</v>
      </c>
      <c r="C304" s="63"/>
      <c r="D304" s="62"/>
      <c r="E304" s="62"/>
      <c r="F304" s="70">
        <f>F146</f>
        <v>0</v>
      </c>
    </row>
    <row r="305" spans="1:6" s="16" customFormat="1" ht="14.25" customHeight="1">
      <c r="A305" s="52"/>
      <c r="B305" s="73"/>
      <c r="C305" s="63"/>
      <c r="D305" s="62"/>
      <c r="E305" s="62"/>
      <c r="F305" s="70"/>
    </row>
    <row r="306" spans="1:6" s="16" customFormat="1" ht="14.25" customHeight="1">
      <c r="A306" s="52"/>
      <c r="B306" s="73" t="s">
        <v>1189</v>
      </c>
      <c r="C306" s="63"/>
      <c r="D306" s="62"/>
      <c r="E306" s="62"/>
      <c r="F306" s="70">
        <f>F155</f>
        <v>0</v>
      </c>
    </row>
    <row r="307" spans="1:6" s="16" customFormat="1" ht="14.25" customHeight="1">
      <c r="A307" s="52"/>
      <c r="B307" s="72"/>
      <c r="C307" s="63"/>
      <c r="D307" s="62"/>
      <c r="E307" s="62"/>
      <c r="F307" s="70"/>
    </row>
    <row r="308" spans="1:6" s="16" customFormat="1" ht="14.25" customHeight="1">
      <c r="A308" s="52"/>
      <c r="B308" s="73" t="s">
        <v>1190</v>
      </c>
      <c r="C308" s="63"/>
      <c r="D308" s="62"/>
      <c r="E308" s="62"/>
      <c r="F308" s="70">
        <f>F187</f>
        <v>0</v>
      </c>
    </row>
    <row r="309" spans="1:6" s="16" customFormat="1" ht="14.25" customHeight="1">
      <c r="A309" s="52"/>
      <c r="B309" s="73"/>
      <c r="C309" s="63"/>
      <c r="D309" s="62"/>
      <c r="E309" s="62"/>
      <c r="F309" s="70"/>
    </row>
    <row r="310" spans="1:6" s="16" customFormat="1" ht="14.25" customHeight="1">
      <c r="A310" s="52"/>
      <c r="B310" s="73" t="s">
        <v>1191</v>
      </c>
      <c r="C310" s="63"/>
      <c r="D310" s="62"/>
      <c r="E310" s="62"/>
      <c r="F310" s="70">
        <f>F250</f>
        <v>0</v>
      </c>
    </row>
    <row r="311" spans="1:6" s="16" customFormat="1" ht="14.25" customHeight="1">
      <c r="A311" s="52"/>
      <c r="B311" s="73"/>
      <c r="C311" s="63"/>
      <c r="D311" s="62"/>
      <c r="E311" s="62"/>
      <c r="F311" s="70"/>
    </row>
    <row r="312" spans="1:6" s="16" customFormat="1" ht="14.25" customHeight="1">
      <c r="A312" s="52"/>
      <c r="B312" s="73" t="s">
        <v>1192</v>
      </c>
      <c r="C312" s="63"/>
      <c r="D312" s="62"/>
      <c r="E312" s="62"/>
      <c r="F312" s="70">
        <f>F273</f>
        <v>0</v>
      </c>
    </row>
    <row r="313" spans="1:6" s="16" customFormat="1" ht="14.25" customHeight="1">
      <c r="A313" s="52"/>
      <c r="B313" s="73"/>
      <c r="C313" s="63"/>
      <c r="D313" s="62"/>
      <c r="E313" s="62"/>
      <c r="F313" s="70"/>
    </row>
    <row r="314" spans="1:6" s="16" customFormat="1" ht="14.25" customHeight="1">
      <c r="A314" s="52"/>
      <c r="B314" s="73" t="s">
        <v>1193</v>
      </c>
      <c r="C314" s="63"/>
      <c r="D314" s="62"/>
      <c r="E314" s="62"/>
      <c r="F314" s="70">
        <f>F286</f>
        <v>0</v>
      </c>
    </row>
    <row r="315" spans="1:6" s="16" customFormat="1" ht="14.25" customHeight="1">
      <c r="A315" s="52"/>
      <c r="B315" s="74"/>
      <c r="C315" s="63"/>
      <c r="D315" s="62"/>
      <c r="E315" s="62"/>
      <c r="F315" s="70"/>
    </row>
    <row r="316" spans="1:6" s="16" customFormat="1" ht="14.25" customHeight="1">
      <c r="A316" s="52"/>
      <c r="B316" s="75" t="s">
        <v>1194</v>
      </c>
      <c r="C316" s="68"/>
      <c r="D316" s="59"/>
      <c r="E316" s="59"/>
      <c r="F316" s="35">
        <f>SUM(F302:F315)</f>
        <v>0</v>
      </c>
    </row>
    <row r="317" spans="1:6" s="16" customFormat="1" ht="14.25" customHeight="1">
      <c r="A317" s="52"/>
      <c r="B317" s="71"/>
      <c r="C317" s="63"/>
      <c r="D317" s="76"/>
      <c r="E317" s="76"/>
      <c r="F317" s="38"/>
    </row>
    <row r="318" spans="1:6" s="16" customFormat="1" ht="14.25" customHeight="1">
      <c r="A318" s="52"/>
      <c r="B318" s="71"/>
      <c r="C318" s="63"/>
      <c r="D318" s="76"/>
      <c r="E318" s="76"/>
      <c r="F318" s="38"/>
    </row>
    <row r="319" spans="1:6" s="16" customFormat="1" ht="14.25" customHeight="1">
      <c r="A319" s="52"/>
      <c r="B319" s="71"/>
      <c r="C319" s="63"/>
      <c r="D319" s="76"/>
      <c r="E319" s="76"/>
      <c r="F319" s="38"/>
    </row>
    <row r="320" spans="1:6" s="16" customFormat="1" ht="14.25" customHeight="1">
      <c r="A320" s="52"/>
      <c r="B320" s="71"/>
      <c r="C320" s="63"/>
      <c r="D320" s="76"/>
      <c r="E320" s="76"/>
      <c r="F320" s="38"/>
    </row>
    <row r="321" spans="1:6" s="16" customFormat="1" ht="14.25" customHeight="1">
      <c r="A321" s="52"/>
      <c r="B321" s="71"/>
      <c r="C321" s="63"/>
      <c r="D321" s="76"/>
      <c r="E321" s="76"/>
      <c r="F321" s="38"/>
    </row>
    <row r="322" spans="1:6" s="16" customFormat="1" ht="14.25" customHeight="1">
      <c r="A322" s="52"/>
      <c r="B322" s="71"/>
      <c r="C322" s="63"/>
      <c r="D322" s="76"/>
      <c r="E322" s="76"/>
      <c r="F322" s="38"/>
    </row>
    <row r="323" spans="1:6" s="16" customFormat="1" ht="14.25" customHeight="1">
      <c r="A323" s="52"/>
      <c r="B323" s="71"/>
      <c r="C323" s="63"/>
      <c r="D323" s="76"/>
      <c r="E323" s="76"/>
      <c r="F323" s="38"/>
    </row>
    <row r="324" spans="1:6" s="16" customFormat="1" ht="14.25" customHeight="1">
      <c r="A324" s="52"/>
      <c r="B324" s="71"/>
      <c r="C324" s="63"/>
      <c r="D324" s="76"/>
      <c r="E324" s="76"/>
      <c r="F324" s="38"/>
    </row>
    <row r="325" spans="1:6" s="16" customFormat="1" ht="14.25" customHeight="1">
      <c r="A325" s="52"/>
      <c r="B325" s="71"/>
      <c r="C325" s="63"/>
      <c r="D325" s="76"/>
      <c r="E325" s="76"/>
      <c r="F325" s="38"/>
    </row>
    <row r="326" spans="1:6" s="16" customFormat="1" ht="14.25" customHeight="1">
      <c r="A326" s="52"/>
      <c r="B326" s="71"/>
      <c r="C326" s="63"/>
      <c r="D326" s="76"/>
      <c r="E326" s="76"/>
      <c r="F326" s="38"/>
    </row>
    <row r="327" spans="1:6" s="16" customFormat="1" ht="14.25" customHeight="1">
      <c r="A327" s="52"/>
      <c r="B327" s="71"/>
      <c r="C327" s="63"/>
      <c r="D327" s="76"/>
      <c r="E327" s="76"/>
      <c r="F327" s="38"/>
    </row>
    <row r="328" spans="1:6" s="16" customFormat="1" ht="14.25" customHeight="1">
      <c r="A328" s="52"/>
      <c r="B328" s="71"/>
      <c r="C328" s="63"/>
      <c r="D328" s="76"/>
      <c r="E328" s="76"/>
      <c r="F328" s="38"/>
    </row>
    <row r="329" spans="1:6" s="16" customFormat="1" ht="14.25" customHeight="1">
      <c r="A329" s="52"/>
      <c r="B329" s="71"/>
      <c r="C329" s="63"/>
      <c r="D329" s="76"/>
      <c r="E329" s="76"/>
      <c r="F329" s="38"/>
    </row>
    <row r="330" spans="1:6" s="16" customFormat="1" ht="14.25" customHeight="1">
      <c r="A330" s="52"/>
      <c r="B330" s="71"/>
      <c r="C330" s="63"/>
      <c r="D330" s="76"/>
      <c r="E330" s="76"/>
      <c r="F330" s="38"/>
    </row>
    <row r="331" spans="1:6" s="16" customFormat="1" ht="14.25" customHeight="1">
      <c r="A331" s="52"/>
      <c r="B331" s="71"/>
      <c r="C331" s="63"/>
      <c r="D331" s="76"/>
      <c r="E331" s="76"/>
      <c r="F331" s="38"/>
    </row>
    <row r="332" spans="1:6" s="16" customFormat="1" ht="14.25" customHeight="1">
      <c r="A332" s="52"/>
      <c r="B332" s="71"/>
      <c r="C332" s="63"/>
      <c r="D332" s="76"/>
      <c r="E332" s="76"/>
      <c r="F332" s="38"/>
    </row>
    <row r="333" spans="1:6" s="16" customFormat="1" ht="14.25" customHeight="1">
      <c r="A333" s="52"/>
      <c r="B333" s="71"/>
      <c r="C333" s="63"/>
      <c r="D333" s="76"/>
      <c r="E333" s="76"/>
      <c r="F333" s="38"/>
    </row>
    <row r="334" spans="1:6" s="16" customFormat="1" ht="14.25" customHeight="1">
      <c r="A334" s="52"/>
      <c r="B334" s="71"/>
      <c r="C334" s="63"/>
      <c r="D334" s="76"/>
      <c r="E334" s="76"/>
      <c r="F334" s="38"/>
    </row>
    <row r="335" spans="1:6" s="16" customFormat="1" ht="14.25" customHeight="1">
      <c r="A335" s="52"/>
      <c r="B335" s="71"/>
      <c r="C335" s="63"/>
      <c r="D335" s="76"/>
      <c r="E335" s="76"/>
      <c r="F335" s="38"/>
    </row>
    <row r="336" spans="1:6" s="16" customFormat="1" ht="14.25" customHeight="1">
      <c r="A336" s="52"/>
      <c r="B336" s="71"/>
      <c r="C336" s="63"/>
      <c r="D336" s="76"/>
      <c r="E336" s="76"/>
      <c r="F336" s="38"/>
    </row>
    <row r="337" spans="1:6" s="16" customFormat="1" ht="14.25" customHeight="1">
      <c r="A337" s="52"/>
      <c r="B337" s="71"/>
      <c r="C337" s="63"/>
      <c r="D337" s="76"/>
      <c r="E337" s="76"/>
      <c r="F337" s="38"/>
    </row>
    <row r="338" spans="1:6" s="16" customFormat="1" ht="14.25" customHeight="1">
      <c r="A338" s="52"/>
      <c r="B338" s="71"/>
      <c r="C338" s="63"/>
      <c r="D338" s="76"/>
      <c r="E338" s="76"/>
      <c r="F338" s="38"/>
    </row>
    <row r="339" spans="1:6" s="16" customFormat="1" ht="14.25" customHeight="1">
      <c r="A339" s="52"/>
      <c r="B339" s="71"/>
      <c r="C339" s="63"/>
      <c r="D339" s="76"/>
      <c r="E339" s="76"/>
      <c r="F339" s="38"/>
    </row>
    <row r="340" spans="1:6" s="20" customFormat="1" ht="19.5" customHeight="1">
      <c r="A340" s="77" t="s">
        <v>1195</v>
      </c>
      <c r="B340" s="7" t="s">
        <v>1196</v>
      </c>
      <c r="C340" s="78"/>
      <c r="D340" s="76"/>
      <c r="E340" s="37"/>
      <c r="F340" s="37"/>
    </row>
    <row r="341" spans="1:6" s="20" customFormat="1" ht="13.5" customHeight="1">
      <c r="A341" s="57"/>
      <c r="B341" s="79"/>
      <c r="C341" s="61"/>
      <c r="D341" s="76"/>
      <c r="E341" s="37"/>
      <c r="F341" s="37"/>
    </row>
    <row r="342" spans="1:6" s="20" customFormat="1" ht="18.75" customHeight="1">
      <c r="A342" s="52"/>
      <c r="B342" s="44" t="s">
        <v>1197</v>
      </c>
      <c r="C342" s="63"/>
      <c r="D342" s="76"/>
      <c r="E342" s="37"/>
      <c r="F342" s="37"/>
    </row>
    <row r="343" spans="1:6" s="20" customFormat="1" ht="18.75" customHeight="1">
      <c r="A343" s="52"/>
      <c r="B343" s="80"/>
      <c r="C343" s="63"/>
      <c r="D343" s="62"/>
      <c r="E343" s="37"/>
      <c r="F343" s="37"/>
    </row>
    <row r="344" spans="1:6" s="11" customFormat="1" ht="129" customHeight="1">
      <c r="A344" s="54" t="s">
        <v>1037</v>
      </c>
      <c r="B344" s="17" t="s">
        <v>1198</v>
      </c>
      <c r="C344" s="50"/>
      <c r="D344" s="22"/>
      <c r="E344" s="22"/>
      <c r="F344" s="22"/>
    </row>
    <row r="345" spans="1:6" s="11" customFormat="1" ht="15.75" customHeight="1">
      <c r="A345" s="54"/>
      <c r="B345" s="17"/>
      <c r="C345" s="50" t="s">
        <v>1045</v>
      </c>
      <c r="D345" s="22">
        <v>125</v>
      </c>
      <c r="E345" s="22"/>
      <c r="F345" s="22">
        <f>D345*E345</f>
        <v>0</v>
      </c>
    </row>
    <row r="346" spans="1:256" ht="15.75" customHeight="1">
      <c r="A346"/>
      <c r="B346" s="81"/>
      <c r="C346" s="82"/>
      <c r="D346" s="83"/>
      <c r="E346" s="83"/>
      <c r="F346" s="83"/>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6" s="11" customFormat="1" ht="87" customHeight="1">
      <c r="A347" s="54" t="s">
        <v>1040</v>
      </c>
      <c r="B347" s="17" t="s">
        <v>1199</v>
      </c>
      <c r="C347" s="50"/>
      <c r="D347" s="22"/>
      <c r="E347" s="22"/>
      <c r="F347" s="22"/>
    </row>
    <row r="348" spans="1:6" s="11" customFormat="1" ht="15.75" customHeight="1">
      <c r="A348" s="54"/>
      <c r="B348" s="17"/>
      <c r="C348" s="50" t="s">
        <v>1045</v>
      </c>
      <c r="D348" s="22">
        <v>5</v>
      </c>
      <c r="E348" s="22"/>
      <c r="F348" s="22"/>
    </row>
    <row r="349" spans="1:6" s="11" customFormat="1" ht="12" customHeight="1">
      <c r="A349" s="54"/>
      <c r="B349" s="17"/>
      <c r="C349" s="50"/>
      <c r="D349" s="22"/>
      <c r="E349" s="22"/>
      <c r="F349" s="22"/>
    </row>
    <row r="350" spans="1:6" s="11" customFormat="1" ht="102.75" customHeight="1">
      <c r="A350" s="54" t="s">
        <v>1042</v>
      </c>
      <c r="B350" s="17" t="s">
        <v>1200</v>
      </c>
      <c r="C350" s="50"/>
      <c r="D350" s="22"/>
      <c r="E350" s="22"/>
      <c r="F350" s="22"/>
    </row>
    <row r="351" spans="1:6" s="11" customFormat="1" ht="15.75" customHeight="1">
      <c r="A351" s="54"/>
      <c r="B351" s="17"/>
      <c r="C351" s="50" t="s">
        <v>1045</v>
      </c>
      <c r="D351" s="22">
        <v>135</v>
      </c>
      <c r="E351" s="22"/>
      <c r="F351" s="22"/>
    </row>
    <row r="352" spans="1:6" s="11" customFormat="1" ht="15.75" customHeight="1">
      <c r="A352" s="54"/>
      <c r="B352" s="17"/>
      <c r="C352" s="50"/>
      <c r="D352" s="22"/>
      <c r="E352" s="22"/>
      <c r="F352" s="22"/>
    </row>
    <row r="353" spans="1:6" s="11" customFormat="1" ht="74.25" customHeight="1">
      <c r="A353" s="54" t="s">
        <v>1051</v>
      </c>
      <c r="B353" s="17" t="s">
        <v>1201</v>
      </c>
      <c r="C353" s="50"/>
      <c r="D353" s="22"/>
      <c r="E353" s="22"/>
      <c r="F353" s="22"/>
    </row>
    <row r="354" spans="1:6" s="11" customFormat="1" ht="17.25" customHeight="1">
      <c r="A354" s="54"/>
      <c r="B354" s="84"/>
      <c r="C354" s="50" t="s">
        <v>1045</v>
      </c>
      <c r="D354" s="22">
        <v>125</v>
      </c>
      <c r="E354" s="22"/>
      <c r="F354" s="22"/>
    </row>
    <row r="355" spans="1:6" s="11" customFormat="1" ht="17.25" customHeight="1">
      <c r="A355" s="54"/>
      <c r="B355" s="84"/>
      <c r="C355" s="50"/>
      <c r="D355" s="22"/>
      <c r="E355" s="22"/>
      <c r="F355" s="22"/>
    </row>
    <row r="356" spans="1:6" s="11" customFormat="1" ht="99.75" customHeight="1">
      <c r="A356" s="54" t="s">
        <v>1055</v>
      </c>
      <c r="B356" s="17" t="s">
        <v>1202</v>
      </c>
      <c r="C356" s="50"/>
      <c r="D356" s="22"/>
      <c r="E356" s="22"/>
      <c r="F356" s="22"/>
    </row>
    <row r="357" spans="1:6" s="11" customFormat="1" ht="17.25" customHeight="1">
      <c r="A357" s="54"/>
      <c r="B357" s="84"/>
      <c r="C357" s="50" t="s">
        <v>1045</v>
      </c>
      <c r="D357" s="22">
        <v>125</v>
      </c>
      <c r="E357" s="22"/>
      <c r="F357" s="22"/>
    </row>
    <row r="358" spans="1:6" s="11" customFormat="1" ht="13.5" customHeight="1">
      <c r="A358" s="54"/>
      <c r="B358" s="84"/>
      <c r="C358" s="50"/>
      <c r="D358" s="22"/>
      <c r="E358" s="22"/>
      <c r="F358" s="22"/>
    </row>
    <row r="359" spans="1:6" s="11" customFormat="1" ht="56.25" customHeight="1">
      <c r="A359" s="54" t="s">
        <v>1057</v>
      </c>
      <c r="B359" s="17" t="s">
        <v>1203</v>
      </c>
      <c r="C359" s="50"/>
      <c r="D359" s="22"/>
      <c r="E359" s="22"/>
      <c r="F359" s="22"/>
    </row>
    <row r="360" spans="1:6" s="11" customFormat="1" ht="17.25" customHeight="1">
      <c r="A360" s="54"/>
      <c r="B360" s="84"/>
      <c r="C360" s="50" t="s">
        <v>1045</v>
      </c>
      <c r="D360" s="22">
        <v>32</v>
      </c>
      <c r="E360" s="22"/>
      <c r="F360" s="22"/>
    </row>
    <row r="361" spans="1:6" s="11" customFormat="1" ht="17.25" customHeight="1">
      <c r="A361" s="54"/>
      <c r="B361" s="84"/>
      <c r="C361" s="50"/>
      <c r="D361" s="22"/>
      <c r="E361" s="22"/>
      <c r="F361" s="22"/>
    </row>
    <row r="362" spans="1:6" s="11" customFormat="1" ht="56.25" customHeight="1">
      <c r="A362" s="54" t="s">
        <v>1059</v>
      </c>
      <c r="B362" s="17" t="s">
        <v>1204</v>
      </c>
      <c r="C362" s="50"/>
      <c r="D362" s="22"/>
      <c r="E362" s="22"/>
      <c r="F362" s="22"/>
    </row>
    <row r="363" spans="1:6" s="11" customFormat="1" ht="17.25" customHeight="1">
      <c r="A363" s="54"/>
      <c r="B363" s="84"/>
      <c r="C363" s="50" t="s">
        <v>1045</v>
      </c>
      <c r="D363" s="22">
        <v>40</v>
      </c>
      <c r="E363" s="22"/>
      <c r="F363" s="22"/>
    </row>
    <row r="364" spans="1:6" s="11" customFormat="1" ht="13.5" customHeight="1">
      <c r="A364" s="54"/>
      <c r="B364" s="84"/>
      <c r="C364" s="50"/>
      <c r="D364" s="22"/>
      <c r="E364" s="22"/>
      <c r="F364" s="22"/>
    </row>
    <row r="365" spans="1:6" s="11" customFormat="1" ht="55.5" customHeight="1">
      <c r="A365" s="54" t="s">
        <v>1063</v>
      </c>
      <c r="B365" s="17" t="s">
        <v>1205</v>
      </c>
      <c r="C365" s="50"/>
      <c r="D365" s="22"/>
      <c r="E365" s="22"/>
      <c r="F365" s="22"/>
    </row>
    <row r="366" spans="1:6" s="11" customFormat="1" ht="17.25" customHeight="1">
      <c r="A366" s="54"/>
      <c r="B366" s="84"/>
      <c r="C366" s="50" t="s">
        <v>1045</v>
      </c>
      <c r="D366" s="22">
        <v>15</v>
      </c>
      <c r="E366" s="22"/>
      <c r="F366" s="22"/>
    </row>
    <row r="367" spans="1:6" s="11" customFormat="1" ht="17.25" customHeight="1">
      <c r="A367" s="54"/>
      <c r="B367" s="84"/>
      <c r="C367" s="50"/>
      <c r="D367" s="22"/>
      <c r="E367" s="22"/>
      <c r="F367" s="22"/>
    </row>
    <row r="368" spans="1:6" s="11" customFormat="1" ht="69" customHeight="1">
      <c r="A368" s="54" t="s">
        <v>1128</v>
      </c>
      <c r="B368" s="17" t="s">
        <v>1206</v>
      </c>
      <c r="C368" s="50"/>
      <c r="D368" s="22"/>
      <c r="E368" s="22"/>
      <c r="F368" s="22"/>
    </row>
    <row r="369" spans="1:6" s="11" customFormat="1" ht="14.25" customHeight="1">
      <c r="A369" s="54"/>
      <c r="B369" s="17"/>
      <c r="C369" s="50" t="s">
        <v>1045</v>
      </c>
      <c r="D369" s="22">
        <v>15</v>
      </c>
      <c r="E369" s="22"/>
      <c r="F369" s="22"/>
    </row>
    <row r="370" spans="1:6" s="11" customFormat="1" ht="17.25" customHeight="1">
      <c r="A370" s="54"/>
      <c r="B370" s="17"/>
      <c r="C370" s="50"/>
      <c r="D370" s="22"/>
      <c r="E370" s="22"/>
      <c r="F370" s="22"/>
    </row>
    <row r="371" spans="1:6" s="11" customFormat="1" ht="71.25" customHeight="1">
      <c r="A371" s="54" t="s">
        <v>1069</v>
      </c>
      <c r="B371" s="17" t="s">
        <v>1207</v>
      </c>
      <c r="C371" s="50"/>
      <c r="D371" s="22"/>
      <c r="E371" s="22"/>
      <c r="F371" s="22"/>
    </row>
    <row r="372" spans="1:6" s="11" customFormat="1" ht="14.25" customHeight="1">
      <c r="A372" s="54"/>
      <c r="B372" s="17"/>
      <c r="C372" s="50" t="s">
        <v>1045</v>
      </c>
      <c r="D372" s="22">
        <v>15</v>
      </c>
      <c r="E372" s="22"/>
      <c r="F372" s="22"/>
    </row>
    <row r="373" spans="1:6" s="11" customFormat="1" ht="12.75" customHeight="1">
      <c r="A373" s="54"/>
      <c r="B373" s="17"/>
      <c r="C373" s="50"/>
      <c r="D373" s="22"/>
      <c r="E373" s="22"/>
      <c r="F373" s="22"/>
    </row>
    <row r="374" spans="1:6" s="11" customFormat="1" ht="68.25" customHeight="1">
      <c r="A374" s="54" t="s">
        <v>1071</v>
      </c>
      <c r="B374" s="17" t="s">
        <v>1208</v>
      </c>
      <c r="C374" s="50"/>
      <c r="D374" s="22"/>
      <c r="E374" s="22"/>
      <c r="F374" s="22"/>
    </row>
    <row r="375" spans="1:6" s="11" customFormat="1" ht="20.25" customHeight="1">
      <c r="A375" s="54"/>
      <c r="B375" s="17"/>
      <c r="C375" s="50" t="s">
        <v>1045</v>
      </c>
      <c r="D375" s="22">
        <v>3</v>
      </c>
      <c r="E375" s="22"/>
      <c r="F375" s="22"/>
    </row>
    <row r="376" spans="1:6" s="11" customFormat="1" ht="14.25" customHeight="1">
      <c r="A376" s="54"/>
      <c r="B376" s="17"/>
      <c r="C376" s="50"/>
      <c r="D376" s="22"/>
      <c r="E376" s="22"/>
      <c r="F376" s="22"/>
    </row>
    <row r="377" spans="1:6" s="11" customFormat="1" ht="70.5" customHeight="1">
      <c r="A377" s="54" t="s">
        <v>1073</v>
      </c>
      <c r="B377" s="17" t="s">
        <v>1209</v>
      </c>
      <c r="C377" s="50"/>
      <c r="D377" s="22"/>
      <c r="E377" s="22"/>
      <c r="F377" s="22"/>
    </row>
    <row r="378" spans="1:6" s="11" customFormat="1" ht="20.25" customHeight="1">
      <c r="A378" s="54"/>
      <c r="B378" s="17"/>
      <c r="C378" s="50" t="s">
        <v>1045</v>
      </c>
      <c r="D378" s="22">
        <v>130</v>
      </c>
      <c r="E378" s="22"/>
      <c r="F378" s="22"/>
    </row>
    <row r="379" spans="1:6" s="11" customFormat="1" ht="15.75" customHeight="1">
      <c r="A379" s="52"/>
      <c r="B379" s="17"/>
      <c r="C379" s="63"/>
      <c r="D379" s="51"/>
      <c r="E379" s="22"/>
      <c r="F379" s="37"/>
    </row>
    <row r="380" spans="1:8" s="11" customFormat="1" ht="18.75" customHeight="1">
      <c r="A380" s="52"/>
      <c r="B380" s="31" t="s">
        <v>1115</v>
      </c>
      <c r="C380" s="68"/>
      <c r="D380" s="85"/>
      <c r="E380" s="69"/>
      <c r="F380" s="35">
        <f>SUM(F344:F379)</f>
        <v>0</v>
      </c>
      <c r="G380"/>
      <c r="H380"/>
    </row>
    <row r="381" spans="1:8" s="11" customFormat="1" ht="18.75" customHeight="1">
      <c r="A381" s="52"/>
      <c r="B381" s="65"/>
      <c r="C381" s="63"/>
      <c r="D381" s="51"/>
      <c r="E381" s="70"/>
      <c r="F381" s="70"/>
      <c r="G381"/>
      <c r="H381"/>
    </row>
    <row r="382" spans="1:8" s="11" customFormat="1" ht="18.75" customHeight="1">
      <c r="A382" s="52"/>
      <c r="B382" s="65"/>
      <c r="C382" s="63"/>
      <c r="D382" s="51"/>
      <c r="E382" s="70"/>
      <c r="F382" s="70"/>
      <c r="G382"/>
      <c r="H382"/>
    </row>
    <row r="383" spans="1:8" s="20" customFormat="1" ht="18" customHeight="1">
      <c r="A383" s="52"/>
      <c r="B383" s="44" t="s">
        <v>1210</v>
      </c>
      <c r="C383" s="86"/>
      <c r="D383" s="42"/>
      <c r="E383" s="70"/>
      <c r="F383" s="70"/>
      <c r="H383" s="20">
        <f>G383*1.05</f>
        <v>0</v>
      </c>
    </row>
    <row r="384" spans="1:6" s="20" customFormat="1" ht="18.75" customHeight="1" hidden="1">
      <c r="A384" s="14"/>
      <c r="B384" s="41"/>
      <c r="C384" s="86"/>
      <c r="D384" s="15"/>
      <c r="E384" s="70"/>
      <c r="F384" s="70"/>
    </row>
    <row r="385" spans="1:6" s="20" customFormat="1" ht="18.75" customHeight="1">
      <c r="A385" s="14"/>
      <c r="B385" s="17"/>
      <c r="C385" s="21"/>
      <c r="D385" s="26"/>
      <c r="E385" s="22"/>
      <c r="F385" s="22"/>
    </row>
    <row r="386" spans="1:6" s="20" customFormat="1" ht="173.25" customHeight="1">
      <c r="A386" s="87" t="s">
        <v>1037</v>
      </c>
      <c r="B386" s="17" t="s">
        <v>1211</v>
      </c>
      <c r="C386" s="21"/>
      <c r="D386" s="26"/>
      <c r="E386" s="22"/>
      <c r="F386" s="22"/>
    </row>
    <row r="387" spans="1:8" s="20" customFormat="1" ht="18.75" customHeight="1">
      <c r="A387" s="87"/>
      <c r="B387" s="17"/>
      <c r="C387" s="21" t="s">
        <v>1039</v>
      </c>
      <c r="D387" s="26">
        <v>520</v>
      </c>
      <c r="E387" s="22"/>
      <c r="F387" s="22"/>
      <c r="G387" s="88"/>
      <c r="H387"/>
    </row>
    <row r="388" spans="1:8" s="20" customFormat="1" ht="18.75" customHeight="1">
      <c r="A388" s="87"/>
      <c r="B388" s="17" t="s">
        <v>1212</v>
      </c>
      <c r="C388" s="21" t="s">
        <v>1045</v>
      </c>
      <c r="D388" s="26">
        <v>365</v>
      </c>
      <c r="E388" s="22"/>
      <c r="F388" s="22"/>
      <c r="H388"/>
    </row>
    <row r="389" spans="1:8" s="20" customFormat="1" ht="18.75" customHeight="1">
      <c r="A389" s="87"/>
      <c r="B389" s="17"/>
      <c r="C389" s="21"/>
      <c r="D389" s="26"/>
      <c r="E389" s="22"/>
      <c r="F389" s="22"/>
      <c r="G389"/>
      <c r="H389"/>
    </row>
    <row r="390" spans="1:8" s="20" customFormat="1" ht="174.75" customHeight="1">
      <c r="A390" s="87" t="s">
        <v>1040</v>
      </c>
      <c r="B390" s="17" t="s">
        <v>1213</v>
      </c>
      <c r="C390" s="21"/>
      <c r="D390" s="26"/>
      <c r="E390" s="22"/>
      <c r="F390" s="22"/>
      <c r="G390"/>
      <c r="H390"/>
    </row>
    <row r="391" spans="1:8" s="20" customFormat="1" ht="18.75" customHeight="1">
      <c r="A391" s="87"/>
      <c r="B391" s="17"/>
      <c r="C391" s="21" t="s">
        <v>1039</v>
      </c>
      <c r="D391" s="26">
        <v>45</v>
      </c>
      <c r="E391" s="22"/>
      <c r="F391" s="22"/>
      <c r="G391" s="88"/>
      <c r="H391"/>
    </row>
    <row r="392" spans="1:6" s="20" customFormat="1" ht="11.25" customHeight="1">
      <c r="A392" s="87"/>
      <c r="B392" s="23"/>
      <c r="C392" s="21"/>
      <c r="D392" s="26"/>
      <c r="E392" s="22"/>
      <c r="F392" s="22"/>
    </row>
    <row r="393" spans="1:6" s="20" customFormat="1" ht="141.75" customHeight="1">
      <c r="A393" s="87" t="s">
        <v>1042</v>
      </c>
      <c r="B393" s="17" t="s">
        <v>1214</v>
      </c>
      <c r="C393" s="21"/>
      <c r="D393" s="26"/>
      <c r="E393" s="22"/>
      <c r="F393" s="22"/>
    </row>
    <row r="394" spans="1:8" s="20" customFormat="1" ht="18.75" customHeight="1">
      <c r="A394" s="87"/>
      <c r="B394" s="23"/>
      <c r="C394" s="21" t="s">
        <v>1039</v>
      </c>
      <c r="D394" s="26">
        <v>180</v>
      </c>
      <c r="E394" s="22"/>
      <c r="F394" s="22"/>
      <c r="H394" s="20">
        <f>G394*1.05</f>
        <v>0</v>
      </c>
    </row>
    <row r="395" spans="1:6" s="20" customFormat="1" ht="18.75" customHeight="1">
      <c r="A395" s="87"/>
      <c r="B395" s="23"/>
      <c r="C395" s="21"/>
      <c r="D395" s="26"/>
      <c r="E395" s="22"/>
      <c r="F395" s="22"/>
    </row>
    <row r="396" spans="1:6" s="20" customFormat="1" ht="15.75" customHeight="1">
      <c r="A396" s="14"/>
      <c r="B396" s="31" t="s">
        <v>1130</v>
      </c>
      <c r="C396" s="89"/>
      <c r="D396" s="40"/>
      <c r="E396" s="69"/>
      <c r="F396" s="35">
        <f>SUM(F385:F395)</f>
        <v>0</v>
      </c>
    </row>
    <row r="397" spans="1:6" s="20" customFormat="1" ht="15" customHeight="1">
      <c r="A397" s="90"/>
      <c r="B397" s="41"/>
      <c r="C397" s="18"/>
      <c r="D397" s="42"/>
      <c r="E397" s="37"/>
      <c r="F397" s="91"/>
    </row>
    <row r="398" spans="1:6" s="20" customFormat="1" ht="15" customHeight="1">
      <c r="A398" s="90"/>
      <c r="B398" s="41"/>
      <c r="C398" s="18"/>
      <c r="D398" s="42"/>
      <c r="E398" s="37"/>
      <c r="F398" s="91"/>
    </row>
    <row r="399" spans="1:6" s="20" customFormat="1" ht="15" customHeight="1">
      <c r="A399" s="90"/>
      <c r="B399" s="41"/>
      <c r="C399" s="18"/>
      <c r="D399" s="42"/>
      <c r="E399" s="37"/>
      <c r="F399" s="91"/>
    </row>
    <row r="400" spans="1:6" s="20" customFormat="1" ht="15" customHeight="1">
      <c r="A400" s="90"/>
      <c r="B400" s="41"/>
      <c r="C400" s="18"/>
      <c r="D400" s="42"/>
      <c r="E400" s="37"/>
      <c r="F400" s="91"/>
    </row>
    <row r="401" spans="1:6" s="20" customFormat="1" ht="15" customHeight="1">
      <c r="A401" s="90"/>
      <c r="B401" s="41"/>
      <c r="C401" s="18"/>
      <c r="D401" s="42"/>
      <c r="E401" s="37"/>
      <c r="F401" s="91"/>
    </row>
    <row r="402" spans="1:6" s="20" customFormat="1" ht="20.25" customHeight="1">
      <c r="A402" s="14"/>
      <c r="B402" s="44" t="s">
        <v>1215</v>
      </c>
      <c r="C402" s="18"/>
      <c r="D402" s="42"/>
      <c r="E402" s="37"/>
      <c r="F402" s="91"/>
    </row>
    <row r="403" spans="1:6" s="20" customFormat="1" ht="15" customHeight="1">
      <c r="A403" s="14"/>
      <c r="B403" s="17"/>
      <c r="C403" s="21"/>
      <c r="D403" s="26"/>
      <c r="E403" s="22"/>
      <c r="F403" s="22"/>
    </row>
    <row r="404" spans="1:6" s="20" customFormat="1" ht="143.25" customHeight="1">
      <c r="A404" s="14" t="s">
        <v>1037</v>
      </c>
      <c r="B404" s="17" t="s">
        <v>1216</v>
      </c>
      <c r="C404" s="21"/>
      <c r="D404" s="26"/>
      <c r="E404" s="22"/>
      <c r="F404" s="22"/>
    </row>
    <row r="405" spans="1:6" s="20" customFormat="1" ht="14.25" customHeight="1">
      <c r="A405" s="14"/>
      <c r="B405" s="17"/>
      <c r="C405" s="21" t="s">
        <v>1039</v>
      </c>
      <c r="D405" s="26">
        <v>1100</v>
      </c>
      <c r="E405" s="22"/>
      <c r="F405" s="22"/>
    </row>
    <row r="406" spans="1:6" s="20" customFormat="1" ht="14.25" customHeight="1">
      <c r="A406" s="14"/>
      <c r="B406" s="17"/>
      <c r="C406" s="21"/>
      <c r="D406" s="92"/>
      <c r="E406" s="22"/>
      <c r="F406" s="22"/>
    </row>
    <row r="407" spans="1:6" s="20" customFormat="1" ht="100.5" customHeight="1">
      <c r="A407" s="14" t="s">
        <v>1040</v>
      </c>
      <c r="B407" s="17" t="s">
        <v>1217</v>
      </c>
      <c r="C407" s="21"/>
      <c r="D407" s="92"/>
      <c r="E407" s="22"/>
      <c r="F407" s="22"/>
    </row>
    <row r="408" spans="1:6" s="20" customFormat="1" ht="15.75" customHeight="1">
      <c r="A408" s="14"/>
      <c r="B408" s="17"/>
      <c r="C408" s="21" t="s">
        <v>1039</v>
      </c>
      <c r="D408" s="26">
        <v>1425</v>
      </c>
      <c r="E408" s="22"/>
      <c r="F408" s="22"/>
    </row>
    <row r="409" spans="1:6" s="20" customFormat="1" ht="14.25" customHeight="1">
      <c r="A409" s="14"/>
      <c r="B409" s="17"/>
      <c r="C409" s="21"/>
      <c r="D409" s="92"/>
      <c r="E409" s="22"/>
      <c r="F409" s="22"/>
    </row>
    <row r="410" spans="1:6" s="20" customFormat="1" ht="113.25" customHeight="1">
      <c r="A410" s="14" t="s">
        <v>1042</v>
      </c>
      <c r="B410" s="17" t="s">
        <v>297</v>
      </c>
      <c r="C410" s="21"/>
      <c r="D410" s="93"/>
      <c r="E410" s="22"/>
      <c r="F410" s="22"/>
    </row>
    <row r="411" spans="1:6" s="20" customFormat="1" ht="15" customHeight="1">
      <c r="A411" s="14"/>
      <c r="B411" s="17"/>
      <c r="C411" s="21" t="s">
        <v>1039</v>
      </c>
      <c r="D411" s="22">
        <v>170</v>
      </c>
      <c r="E411" s="22"/>
      <c r="F411" s="22"/>
    </row>
    <row r="412" spans="1:6" s="20" customFormat="1" ht="15" customHeight="1">
      <c r="A412" s="14"/>
      <c r="B412" s="17"/>
      <c r="C412" s="21"/>
      <c r="D412" s="94"/>
      <c r="E412" s="22"/>
      <c r="F412" s="22"/>
    </row>
    <row r="413" spans="1:6" s="20" customFormat="1" ht="115.5" customHeight="1">
      <c r="A413" s="14" t="s">
        <v>1051</v>
      </c>
      <c r="B413" s="17" t="s">
        <v>298</v>
      </c>
      <c r="C413" s="21"/>
      <c r="D413" s="94"/>
      <c r="E413" s="22"/>
      <c r="F413" s="22"/>
    </row>
    <row r="414" spans="1:6" s="20" customFormat="1" ht="15" customHeight="1">
      <c r="A414" s="14"/>
      <c r="B414" s="17"/>
      <c r="C414" s="21" t="s">
        <v>1039</v>
      </c>
      <c r="D414" s="22">
        <v>155</v>
      </c>
      <c r="E414" s="22"/>
      <c r="F414" s="22"/>
    </row>
    <row r="415" spans="1:6" s="20" customFormat="1" ht="15" customHeight="1">
      <c r="A415" s="14"/>
      <c r="B415" s="17"/>
      <c r="C415" s="21"/>
      <c r="D415" s="22"/>
      <c r="E415" s="22"/>
      <c r="F415" s="22"/>
    </row>
    <row r="416" spans="1:6" s="20" customFormat="1" ht="15.75" customHeight="1">
      <c r="A416" s="95"/>
      <c r="B416" s="31" t="s">
        <v>1136</v>
      </c>
      <c r="C416" s="32"/>
      <c r="D416" s="33"/>
      <c r="E416" s="34"/>
      <c r="F416" s="35">
        <f>SUM(F403:F415)</f>
        <v>0</v>
      </c>
    </row>
    <row r="417" spans="1:6" s="20" customFormat="1" ht="15.75" customHeight="1">
      <c r="A417" s="95"/>
      <c r="B417" s="17"/>
      <c r="C417" s="21"/>
      <c r="D417" s="26"/>
      <c r="E417" s="22"/>
      <c r="F417" s="22"/>
    </row>
    <row r="418" spans="1:6" s="20" customFormat="1" ht="15.75" customHeight="1">
      <c r="A418" s="95"/>
      <c r="B418" s="17"/>
      <c r="C418" s="21"/>
      <c r="D418" s="26"/>
      <c r="E418" s="22"/>
      <c r="F418" s="22"/>
    </row>
    <row r="419" spans="1:6" s="20" customFormat="1" ht="15.75" customHeight="1">
      <c r="A419" s="95"/>
      <c r="B419" s="17"/>
      <c r="C419" s="21"/>
      <c r="D419" s="26"/>
      <c r="E419" s="22"/>
      <c r="F419" s="22"/>
    </row>
    <row r="420" spans="1:6" s="20" customFormat="1" ht="15.75" customHeight="1">
      <c r="A420" s="95"/>
      <c r="B420" s="17"/>
      <c r="C420" s="21"/>
      <c r="D420" s="26"/>
      <c r="E420" s="22"/>
      <c r="F420" s="22"/>
    </row>
    <row r="421" spans="1:6" s="20" customFormat="1" ht="15.75" customHeight="1">
      <c r="A421" s="95"/>
      <c r="B421" s="17"/>
      <c r="C421" s="21"/>
      <c r="D421" s="26"/>
      <c r="E421" s="22"/>
      <c r="F421" s="22"/>
    </row>
    <row r="422" spans="1:6" s="20" customFormat="1" ht="15.75" customHeight="1">
      <c r="A422" s="95"/>
      <c r="B422" s="17"/>
      <c r="C422" s="21"/>
      <c r="D422" s="26"/>
      <c r="E422" s="22"/>
      <c r="F422" s="22"/>
    </row>
    <row r="423" spans="1:6" s="20" customFormat="1" ht="15.75" customHeight="1">
      <c r="A423" s="95"/>
      <c r="B423" s="17"/>
      <c r="C423" s="21"/>
      <c r="D423" s="26"/>
      <c r="E423" s="22"/>
      <c r="F423" s="22"/>
    </row>
    <row r="424" spans="1:6" s="20" customFormat="1" ht="15.75" customHeight="1">
      <c r="A424" s="95"/>
      <c r="B424" s="44" t="s">
        <v>1218</v>
      </c>
      <c r="C424" s="21"/>
      <c r="D424" s="26"/>
      <c r="E424" s="22"/>
      <c r="F424" s="22"/>
    </row>
    <row r="425" spans="1:6" s="20" customFormat="1" ht="15.75" customHeight="1">
      <c r="A425" s="95"/>
      <c r="B425" s="17"/>
      <c r="C425" s="21"/>
      <c r="D425" s="26"/>
      <c r="E425" s="22"/>
      <c r="F425" s="22"/>
    </row>
    <row r="426" spans="1:6" s="20" customFormat="1" ht="386.25" customHeight="1">
      <c r="A426" s="14" t="s">
        <v>1037</v>
      </c>
      <c r="B426" s="27" t="s">
        <v>300</v>
      </c>
      <c r="C426" s="21"/>
      <c r="D426" s="92"/>
      <c r="E426" s="22"/>
      <c r="F426" s="22"/>
    </row>
    <row r="427" spans="1:6" s="20" customFormat="1" ht="99.75">
      <c r="A427" s="14"/>
      <c r="B427" s="818" t="s">
        <v>299</v>
      </c>
      <c r="C427" s="21"/>
      <c r="D427" s="92"/>
      <c r="E427" s="22"/>
      <c r="F427" s="22"/>
    </row>
    <row r="428" spans="1:6" s="20" customFormat="1" ht="14.25" customHeight="1">
      <c r="A428" s="95"/>
      <c r="B428" s="96" t="s">
        <v>1219</v>
      </c>
      <c r="C428" s="21" t="s">
        <v>1039</v>
      </c>
      <c r="D428" s="26">
        <v>1405</v>
      </c>
      <c r="E428" s="22"/>
      <c r="F428" s="22"/>
    </row>
    <row r="429" spans="1:6" s="20" customFormat="1" ht="15" customHeight="1">
      <c r="A429" s="95"/>
      <c r="B429" s="96" t="s">
        <v>1220</v>
      </c>
      <c r="C429" s="21" t="s">
        <v>1039</v>
      </c>
      <c r="D429" s="26">
        <v>75</v>
      </c>
      <c r="E429" s="22"/>
      <c r="F429" s="22"/>
    </row>
    <row r="430" spans="1:6" s="20" customFormat="1" ht="15" customHeight="1">
      <c r="A430" s="95"/>
      <c r="B430" s="27"/>
      <c r="C430" s="21"/>
      <c r="D430" s="26"/>
      <c r="E430" s="22"/>
      <c r="F430" s="22"/>
    </row>
    <row r="431" spans="1:6" s="20" customFormat="1" ht="409.5" customHeight="1">
      <c r="A431" s="95" t="s">
        <v>1040</v>
      </c>
      <c r="B431" s="27" t="s">
        <v>301</v>
      </c>
      <c r="C431" s="21"/>
      <c r="D431" s="26"/>
      <c r="E431" s="22"/>
      <c r="F431" s="22"/>
    </row>
    <row r="432" spans="1:6" s="20" customFormat="1" ht="14.25" customHeight="1">
      <c r="A432" s="95"/>
      <c r="B432" s="96"/>
      <c r="C432" s="21" t="s">
        <v>1039</v>
      </c>
      <c r="D432" s="26">
        <v>225</v>
      </c>
      <c r="E432" s="22"/>
      <c r="F432" s="22"/>
    </row>
    <row r="433" spans="1:6" s="20" customFormat="1" ht="17.25" customHeight="1">
      <c r="A433" s="95"/>
      <c r="B433" s="17"/>
      <c r="C433" s="21"/>
      <c r="D433" s="26"/>
      <c r="E433" s="22"/>
      <c r="F433" s="22"/>
    </row>
    <row r="434" spans="1:6" s="20" customFormat="1" ht="85.5" customHeight="1">
      <c r="A434" s="14" t="s">
        <v>1042</v>
      </c>
      <c r="B434" s="27" t="s">
        <v>302</v>
      </c>
      <c r="C434" s="21"/>
      <c r="D434" s="26"/>
      <c r="E434" s="22"/>
      <c r="F434" s="22"/>
    </row>
    <row r="435" spans="1:6" s="20" customFormat="1" ht="18" customHeight="1">
      <c r="A435" s="95"/>
      <c r="B435" s="27"/>
      <c r="C435" s="21" t="s">
        <v>1039</v>
      </c>
      <c r="D435" s="26">
        <v>25</v>
      </c>
      <c r="E435" s="22"/>
      <c r="F435" s="22"/>
    </row>
    <row r="436" spans="1:6" s="20" customFormat="1" ht="15.75" customHeight="1">
      <c r="A436" s="95"/>
      <c r="B436" s="27"/>
      <c r="C436" s="21"/>
      <c r="D436" s="26"/>
      <c r="E436" s="22"/>
      <c r="F436" s="22"/>
    </row>
    <row r="437" spans="1:6" s="20" customFormat="1" ht="270.75">
      <c r="A437" s="95" t="s">
        <v>1051</v>
      </c>
      <c r="B437" s="27" t="s">
        <v>1221</v>
      </c>
      <c r="C437" s="21"/>
      <c r="D437" s="26"/>
      <c r="E437" s="22"/>
      <c r="F437" s="22"/>
    </row>
    <row r="438" spans="1:6" s="20" customFormat="1" ht="18.75" customHeight="1">
      <c r="A438" s="95"/>
      <c r="B438" s="27"/>
      <c r="C438" s="21" t="s">
        <v>1039</v>
      </c>
      <c r="D438" s="26">
        <v>24.5</v>
      </c>
      <c r="E438" s="22"/>
      <c r="F438" s="22"/>
    </row>
    <row r="439" spans="1:6" s="20" customFormat="1" ht="12.75" customHeight="1">
      <c r="A439" s="95"/>
      <c r="B439" s="27"/>
      <c r="C439" s="21"/>
      <c r="D439" s="26"/>
      <c r="E439" s="22"/>
      <c r="F439" s="22"/>
    </row>
    <row r="440" spans="1:6" s="20" customFormat="1" ht="17.25" customHeight="1">
      <c r="A440" s="95"/>
      <c r="B440" s="31" t="s">
        <v>1149</v>
      </c>
      <c r="C440" s="32"/>
      <c r="D440" s="33"/>
      <c r="E440" s="34"/>
      <c r="F440" s="35">
        <f>SUM(F428:F439)</f>
        <v>0</v>
      </c>
    </row>
    <row r="441" spans="1:6" s="20" customFormat="1" ht="15" customHeight="1">
      <c r="A441" s="95"/>
      <c r="B441" s="97"/>
      <c r="C441" s="18"/>
      <c r="D441" s="19"/>
      <c r="E441" s="37"/>
      <c r="F441" s="37"/>
    </row>
    <row r="442" spans="1:6" s="20" customFormat="1" ht="15" customHeight="1">
      <c r="A442" s="95"/>
      <c r="B442" s="97"/>
      <c r="C442" s="18"/>
      <c r="D442" s="19"/>
      <c r="E442" s="37"/>
      <c r="F442" s="37"/>
    </row>
    <row r="443" spans="1:6" s="20" customFormat="1" ht="15" customHeight="1">
      <c r="A443" s="95"/>
      <c r="B443" s="97"/>
      <c r="C443" s="18"/>
      <c r="D443" s="19"/>
      <c r="E443" s="37"/>
      <c r="F443" s="37"/>
    </row>
    <row r="444" spans="1:6" s="20" customFormat="1" ht="15" customHeight="1">
      <c r="A444" s="95"/>
      <c r="B444" s="97"/>
      <c r="C444" s="18"/>
      <c r="D444" s="19"/>
      <c r="E444" s="37"/>
      <c r="F444" s="37"/>
    </row>
    <row r="445" spans="1:6" s="20" customFormat="1" ht="15" customHeight="1">
      <c r="A445" s="95"/>
      <c r="B445" s="97"/>
      <c r="C445" s="18"/>
      <c r="D445" s="19"/>
      <c r="E445" s="37"/>
      <c r="F445" s="37"/>
    </row>
    <row r="446" spans="1:6" s="20" customFormat="1" ht="15" customHeight="1">
      <c r="A446" s="95"/>
      <c r="B446" s="97"/>
      <c r="C446" s="18"/>
      <c r="D446" s="19"/>
      <c r="E446" s="37"/>
      <c r="F446" s="37"/>
    </row>
    <row r="447" spans="1:6" s="20" customFormat="1" ht="15" customHeight="1">
      <c r="A447" s="95"/>
      <c r="B447" s="97"/>
      <c r="C447" s="18"/>
      <c r="D447" s="19"/>
      <c r="E447" s="37"/>
      <c r="F447" s="37"/>
    </row>
    <row r="448" spans="1:6" s="20" customFormat="1" ht="15" customHeight="1">
      <c r="A448" s="95"/>
      <c r="B448" s="97"/>
      <c r="C448" s="18"/>
      <c r="D448" s="19"/>
      <c r="E448" s="37"/>
      <c r="F448" s="37"/>
    </row>
    <row r="449" spans="1:6" s="20" customFormat="1" ht="15" customHeight="1">
      <c r="A449" s="95"/>
      <c r="B449" s="97"/>
      <c r="C449" s="18"/>
      <c r="D449" s="19"/>
      <c r="E449" s="37"/>
      <c r="F449" s="37"/>
    </row>
    <row r="450" spans="1:6" s="20" customFormat="1" ht="15" customHeight="1">
      <c r="A450" s="95"/>
      <c r="B450" s="97"/>
      <c r="C450" s="18"/>
      <c r="D450" s="19"/>
      <c r="E450" s="37"/>
      <c r="F450" s="37"/>
    </row>
    <row r="451" spans="1:6" s="20" customFormat="1" ht="15" customHeight="1">
      <c r="A451" s="95"/>
      <c r="B451" s="97"/>
      <c r="C451" s="18"/>
      <c r="D451" s="19"/>
      <c r="E451" s="37"/>
      <c r="F451" s="37"/>
    </row>
    <row r="452" spans="1:6" s="20" customFormat="1" ht="15" customHeight="1">
      <c r="A452" s="95"/>
      <c r="B452" s="97"/>
      <c r="C452" s="18"/>
      <c r="D452" s="19"/>
      <c r="E452" s="37"/>
      <c r="F452" s="37"/>
    </row>
    <row r="453" spans="1:6" s="20" customFormat="1" ht="15" customHeight="1">
      <c r="A453" s="95"/>
      <c r="B453" s="97"/>
      <c r="C453" s="18"/>
      <c r="D453" s="19"/>
      <c r="E453" s="37"/>
      <c r="F453" s="37"/>
    </row>
    <row r="454" spans="1:6" s="20" customFormat="1" ht="15" customHeight="1">
      <c r="A454" s="95"/>
      <c r="B454" s="97"/>
      <c r="C454" s="18"/>
      <c r="D454" s="19"/>
      <c r="E454" s="37"/>
      <c r="F454" s="37"/>
    </row>
    <row r="455" spans="1:6" s="20" customFormat="1" ht="15" customHeight="1">
      <c r="A455" s="95"/>
      <c r="B455" s="97"/>
      <c r="C455" s="18"/>
      <c r="D455" s="19"/>
      <c r="E455" s="37"/>
      <c r="F455" s="37"/>
    </row>
    <row r="456" spans="1:6" s="20" customFormat="1" ht="15" customHeight="1">
      <c r="A456" s="95"/>
      <c r="B456" s="97"/>
      <c r="C456" s="18"/>
      <c r="D456" s="19"/>
      <c r="E456" s="37"/>
      <c r="F456" s="37"/>
    </row>
    <row r="457" spans="1:6" s="20" customFormat="1" ht="15" customHeight="1">
      <c r="A457" s="95"/>
      <c r="B457" s="97"/>
      <c r="C457" s="18"/>
      <c r="D457" s="19"/>
      <c r="E457" s="37"/>
      <c r="F457" s="37"/>
    </row>
    <row r="458" spans="1:6" s="20" customFormat="1" ht="15" customHeight="1">
      <c r="A458" s="95"/>
      <c r="B458" s="97"/>
      <c r="C458" s="18"/>
      <c r="D458" s="19"/>
      <c r="E458" s="37"/>
      <c r="F458" s="37"/>
    </row>
    <row r="459" spans="1:6" s="20" customFormat="1" ht="15" customHeight="1">
      <c r="A459" s="95"/>
      <c r="B459" s="97"/>
      <c r="C459" s="18"/>
      <c r="D459" s="19"/>
      <c r="E459" s="37"/>
      <c r="F459" s="37"/>
    </row>
    <row r="460" spans="1:6" s="20" customFormat="1" ht="15" customHeight="1">
      <c r="A460" s="95"/>
      <c r="B460" s="97"/>
      <c r="C460" s="18"/>
      <c r="D460" s="19"/>
      <c r="E460" s="37"/>
      <c r="F460" s="37"/>
    </row>
    <row r="461" spans="1:6" s="20" customFormat="1" ht="15" customHeight="1">
      <c r="A461" s="95"/>
      <c r="B461" s="97"/>
      <c r="C461" s="18"/>
      <c r="D461" s="19"/>
      <c r="E461" s="37"/>
      <c r="F461" s="37"/>
    </row>
    <row r="462" spans="1:6" s="20" customFormat="1" ht="15" customHeight="1">
      <c r="A462" s="95"/>
      <c r="B462" s="97"/>
      <c r="C462" s="18"/>
      <c r="D462" s="19"/>
      <c r="E462" s="37"/>
      <c r="F462" s="37"/>
    </row>
    <row r="463" spans="1:6" s="20" customFormat="1" ht="15" customHeight="1">
      <c r="A463" s="95"/>
      <c r="B463" s="97"/>
      <c r="C463" s="18"/>
      <c r="D463" s="19"/>
      <c r="E463" s="37"/>
      <c r="F463" s="37"/>
    </row>
    <row r="464" spans="1:6" s="20" customFormat="1" ht="15" customHeight="1">
      <c r="A464" s="95"/>
      <c r="B464" s="97"/>
      <c r="C464" s="18"/>
      <c r="D464" s="19"/>
      <c r="E464" s="37"/>
      <c r="F464" s="37"/>
    </row>
    <row r="465" spans="1:6" s="20" customFormat="1" ht="15" customHeight="1">
      <c r="A465" s="95"/>
      <c r="B465" s="97"/>
      <c r="C465" s="18"/>
      <c r="D465" s="19"/>
      <c r="E465" s="37"/>
      <c r="F465" s="37"/>
    </row>
    <row r="466" spans="1:6" s="20" customFormat="1" ht="15" customHeight="1">
      <c r="A466" s="95"/>
      <c r="B466" s="97"/>
      <c r="C466" s="18"/>
      <c r="D466" s="19"/>
      <c r="E466" s="37"/>
      <c r="F466" s="37"/>
    </row>
    <row r="467" spans="1:6" s="20" customFormat="1" ht="15" customHeight="1">
      <c r="A467" s="95"/>
      <c r="B467" s="97"/>
      <c r="C467" s="18"/>
      <c r="D467" s="19"/>
      <c r="E467" s="37"/>
      <c r="F467" s="37"/>
    </row>
    <row r="468" spans="1:6" s="20" customFormat="1" ht="15" customHeight="1">
      <c r="A468" s="95"/>
      <c r="B468" s="97"/>
      <c r="C468" s="18"/>
      <c r="D468" s="19"/>
      <c r="E468" s="37"/>
      <c r="F468" s="37"/>
    </row>
    <row r="469" spans="1:6" s="20" customFormat="1" ht="19.5" customHeight="1">
      <c r="A469" s="14"/>
      <c r="B469" s="44" t="s">
        <v>1222</v>
      </c>
      <c r="C469" s="18"/>
      <c r="D469" s="19"/>
      <c r="E469" s="37"/>
      <c r="F469" s="91"/>
    </row>
    <row r="470" spans="1:6" s="20" customFormat="1" ht="12.75" customHeight="1">
      <c r="A470" s="14"/>
      <c r="B470" s="41"/>
      <c r="C470" s="18"/>
      <c r="D470" s="37"/>
      <c r="E470" s="37"/>
      <c r="F470" s="37"/>
    </row>
    <row r="471" spans="1:6" s="20" customFormat="1" ht="15.75" customHeight="1">
      <c r="A471" s="14"/>
      <c r="B471" s="17"/>
      <c r="C471" s="21"/>
      <c r="D471" s="22"/>
      <c r="E471" s="22"/>
      <c r="F471" s="22"/>
    </row>
    <row r="472" spans="1:6" s="20" customFormat="1" ht="374.25" customHeight="1">
      <c r="A472" s="14" t="s">
        <v>1037</v>
      </c>
      <c r="B472" s="17" t="s">
        <v>1223</v>
      </c>
      <c r="C472" s="21"/>
      <c r="D472" s="22"/>
      <c r="E472" s="22"/>
      <c r="F472" s="98"/>
    </row>
    <row r="473" spans="1:6" s="20" customFormat="1" ht="15.75" customHeight="1">
      <c r="A473" s="14"/>
      <c r="B473" s="23"/>
      <c r="C473" s="21" t="s">
        <v>1039</v>
      </c>
      <c r="D473" s="26">
        <v>1230</v>
      </c>
      <c r="E473" s="22"/>
      <c r="F473" s="22"/>
    </row>
    <row r="474" spans="1:6" s="20" customFormat="1" ht="15.75" customHeight="1">
      <c r="A474" s="14"/>
      <c r="B474" s="23"/>
      <c r="C474" s="21"/>
      <c r="D474" s="26"/>
      <c r="E474" s="22"/>
      <c r="F474" s="22"/>
    </row>
    <row r="475" spans="1:6" s="20" customFormat="1" ht="382.5" customHeight="1">
      <c r="A475" s="14">
        <v>2</v>
      </c>
      <c r="B475" s="17" t="s">
        <v>7</v>
      </c>
      <c r="C475" s="21"/>
      <c r="D475" s="26"/>
      <c r="E475" s="22"/>
      <c r="F475" s="22"/>
    </row>
    <row r="476" spans="1:6" s="20" customFormat="1" ht="75" customHeight="1">
      <c r="A476" s="14"/>
      <c r="B476" s="17" t="s">
        <v>303</v>
      </c>
      <c r="C476" s="21"/>
      <c r="D476" s="26"/>
      <c r="E476" s="22"/>
      <c r="F476" s="22"/>
    </row>
    <row r="477" spans="1:6" s="20" customFormat="1" ht="15.75" customHeight="1">
      <c r="A477" s="14"/>
      <c r="B477" s="17"/>
      <c r="C477" s="21" t="s">
        <v>1039</v>
      </c>
      <c r="D477" s="26">
        <v>1230</v>
      </c>
      <c r="E477" s="22"/>
      <c r="F477" s="22"/>
    </row>
    <row r="478" spans="1:6" s="20" customFormat="1" ht="15.75" customHeight="1">
      <c r="A478" s="14"/>
      <c r="B478" s="17"/>
      <c r="C478" s="21"/>
      <c r="D478" s="26"/>
      <c r="E478" s="22"/>
      <c r="F478" s="22"/>
    </row>
    <row r="479" spans="1:6" s="20" customFormat="1" ht="76.5" customHeight="1">
      <c r="A479" s="14" t="s">
        <v>1042</v>
      </c>
      <c r="B479" s="17" t="s">
        <v>1224</v>
      </c>
      <c r="C479" s="21"/>
      <c r="D479" s="26"/>
      <c r="E479" s="22"/>
      <c r="F479" s="22"/>
    </row>
    <row r="480" spans="1:6" s="20" customFormat="1" ht="15.75" customHeight="1">
      <c r="A480" s="14"/>
      <c r="B480" s="17"/>
      <c r="C480" s="21" t="s">
        <v>1045</v>
      </c>
      <c r="D480" s="26">
        <v>740</v>
      </c>
      <c r="E480" s="22"/>
      <c r="F480" s="22"/>
    </row>
    <row r="481" spans="1:6" s="20" customFormat="1" ht="15.75" customHeight="1">
      <c r="A481" s="14"/>
      <c r="B481" s="17"/>
      <c r="C481" s="21"/>
      <c r="D481" s="26"/>
      <c r="E481" s="22"/>
      <c r="F481" s="22"/>
    </row>
    <row r="482" spans="1:6" s="20" customFormat="1" ht="43.5" customHeight="1">
      <c r="A482" s="14" t="s">
        <v>1051</v>
      </c>
      <c r="B482" s="17" t="s">
        <v>1225</v>
      </c>
      <c r="C482" s="21"/>
      <c r="D482" s="26"/>
      <c r="E482" s="22"/>
      <c r="F482" s="22"/>
    </row>
    <row r="483" spans="1:6" s="20" customFormat="1" ht="15.75" customHeight="1">
      <c r="A483" s="14"/>
      <c r="B483" s="17"/>
      <c r="C483" s="21" t="s">
        <v>1045</v>
      </c>
      <c r="D483" s="26">
        <v>30</v>
      </c>
      <c r="E483" s="22"/>
      <c r="F483" s="22"/>
    </row>
    <row r="484" spans="1:6" s="20" customFormat="1" ht="15.75" customHeight="1">
      <c r="A484" s="14"/>
      <c r="B484" s="17"/>
      <c r="C484" s="21"/>
      <c r="D484" s="26"/>
      <c r="E484" s="22"/>
      <c r="F484" s="22"/>
    </row>
    <row r="485" spans="1:6" s="20" customFormat="1" ht="19.5" customHeight="1">
      <c r="A485" s="14"/>
      <c r="B485" s="99" t="s">
        <v>1170</v>
      </c>
      <c r="C485" s="32"/>
      <c r="D485" s="40"/>
      <c r="E485" s="34"/>
      <c r="F485" s="35">
        <f>SUM(F471:F484)</f>
        <v>0</v>
      </c>
    </row>
    <row r="486" spans="1:6" s="20" customFormat="1" ht="12" customHeight="1">
      <c r="A486" s="14"/>
      <c r="B486" s="41"/>
      <c r="C486" s="18"/>
      <c r="D486" s="42"/>
      <c r="E486" s="37"/>
      <c r="F486" s="37"/>
    </row>
    <row r="487" spans="1:6" s="20" customFormat="1" ht="12" customHeight="1">
      <c r="A487" s="14"/>
      <c r="B487" s="41"/>
      <c r="C487" s="18"/>
      <c r="D487" s="42"/>
      <c r="E487" s="37"/>
      <c r="F487" s="37"/>
    </row>
    <row r="488" spans="1:6" s="20" customFormat="1" ht="12" customHeight="1">
      <c r="A488" s="14"/>
      <c r="B488" s="41"/>
      <c r="C488" s="18"/>
      <c r="D488" s="42"/>
      <c r="E488" s="37"/>
      <c r="F488" s="37"/>
    </row>
    <row r="489" spans="1:6" s="20" customFormat="1" ht="12" customHeight="1">
      <c r="A489" s="14"/>
      <c r="B489" s="41"/>
      <c r="C489" s="18"/>
      <c r="D489" s="42"/>
      <c r="E489" s="37"/>
      <c r="F489" s="37"/>
    </row>
    <row r="490" spans="1:6" s="20" customFormat="1" ht="12" customHeight="1">
      <c r="A490" s="14"/>
      <c r="B490" s="41"/>
      <c r="C490" s="18"/>
      <c r="D490" s="42"/>
      <c r="E490" s="37"/>
      <c r="F490" s="37"/>
    </row>
    <row r="491" spans="1:6" s="20" customFormat="1" ht="12" customHeight="1">
      <c r="A491" s="14"/>
      <c r="B491" s="41"/>
      <c r="C491" s="18"/>
      <c r="D491" s="42"/>
      <c r="E491" s="37"/>
      <c r="F491" s="37"/>
    </row>
    <row r="492" spans="1:6" s="20" customFormat="1" ht="12" customHeight="1">
      <c r="A492" s="14"/>
      <c r="B492" s="41"/>
      <c r="C492" s="18"/>
      <c r="D492" s="42"/>
      <c r="E492" s="37"/>
      <c r="F492" s="37"/>
    </row>
    <row r="493" spans="1:6" s="20" customFormat="1" ht="12" customHeight="1">
      <c r="A493" s="14"/>
      <c r="B493" s="41"/>
      <c r="C493" s="18"/>
      <c r="D493" s="42"/>
      <c r="E493" s="37"/>
      <c r="F493" s="37"/>
    </row>
    <row r="494" spans="1:6" s="20" customFormat="1" ht="18.75" customHeight="1">
      <c r="A494" s="14"/>
      <c r="B494" s="44" t="s">
        <v>1226</v>
      </c>
      <c r="C494" s="18"/>
      <c r="D494" s="19"/>
      <c r="E494" s="37"/>
      <c r="F494" s="37"/>
    </row>
    <row r="495" spans="1:6" s="20" customFormat="1" ht="32.25" customHeight="1">
      <c r="A495" s="14"/>
      <c r="B495" s="100" t="s">
        <v>1227</v>
      </c>
      <c r="C495" s="18"/>
      <c r="D495" s="19"/>
      <c r="E495" s="37"/>
      <c r="F495" s="37"/>
    </row>
    <row r="496" spans="1:6" s="20" customFormat="1" ht="17.25" customHeight="1">
      <c r="A496" s="14"/>
      <c r="B496" s="17" t="s">
        <v>1228</v>
      </c>
      <c r="C496" s="18"/>
      <c r="D496" s="19"/>
      <c r="E496" s="37"/>
      <c r="F496" s="37"/>
    </row>
    <row r="497" spans="1:6" s="20" customFormat="1" ht="409.5" customHeight="1">
      <c r="A497" s="14"/>
      <c r="B497" s="17" t="s">
        <v>9</v>
      </c>
      <c r="C497" s="18"/>
      <c r="D497" s="19"/>
      <c r="E497" s="37"/>
      <c r="F497" s="37"/>
    </row>
    <row r="498" spans="1:6" s="20" customFormat="1" ht="144" customHeight="1">
      <c r="A498" s="14"/>
      <c r="B498" s="17" t="s">
        <v>8</v>
      </c>
      <c r="C498" s="18"/>
      <c r="D498" s="19"/>
      <c r="E498" s="37"/>
      <c r="F498" s="37"/>
    </row>
    <row r="499" spans="1:6" s="20" customFormat="1" ht="12.75" customHeight="1">
      <c r="A499" s="14"/>
      <c r="B499" s="17"/>
      <c r="C499" s="18"/>
      <c r="D499" s="19"/>
      <c r="E499" s="37"/>
      <c r="F499" s="37"/>
    </row>
    <row r="500" spans="1:6" s="20" customFormat="1" ht="147" customHeight="1">
      <c r="A500" s="14" t="s">
        <v>1037</v>
      </c>
      <c r="B500" s="17" t="s">
        <v>1229</v>
      </c>
      <c r="C500" s="18"/>
      <c r="D500" s="19"/>
      <c r="E500" s="37"/>
      <c r="F500" s="37"/>
    </row>
    <row r="501" spans="1:6" s="20" customFormat="1" ht="18.75" customHeight="1">
      <c r="A501" s="14"/>
      <c r="B501" s="17" t="s">
        <v>1230</v>
      </c>
      <c r="C501" s="18" t="s">
        <v>1048</v>
      </c>
      <c r="D501" s="37">
        <v>4</v>
      </c>
      <c r="E501" s="37"/>
      <c r="F501" s="22"/>
    </row>
    <row r="502" spans="1:6" s="20" customFormat="1" ht="18.75" customHeight="1">
      <c r="A502" s="14"/>
      <c r="B502" s="17" t="s">
        <v>1231</v>
      </c>
      <c r="C502" s="18" t="s">
        <v>1232</v>
      </c>
      <c r="D502" s="37">
        <v>7.2</v>
      </c>
      <c r="E502" s="37"/>
      <c r="F502" s="22"/>
    </row>
    <row r="503" spans="1:6" s="20" customFormat="1" ht="18.75" customHeight="1">
      <c r="A503" s="14"/>
      <c r="B503" s="17" t="s">
        <v>1233</v>
      </c>
      <c r="C503" s="18" t="s">
        <v>1232</v>
      </c>
      <c r="D503" s="37">
        <v>7.2</v>
      </c>
      <c r="E503" s="37"/>
      <c r="F503" s="22"/>
    </row>
    <row r="504" spans="1:6" s="20" customFormat="1" ht="13.5" customHeight="1">
      <c r="A504" s="14"/>
      <c r="B504" s="17"/>
      <c r="C504" s="18"/>
      <c r="D504" s="37"/>
      <c r="E504" s="37"/>
      <c r="F504" s="22"/>
    </row>
    <row r="505" spans="1:6" s="20" customFormat="1" ht="147.75" customHeight="1">
      <c r="A505" s="14" t="s">
        <v>1040</v>
      </c>
      <c r="B505" s="17" t="s">
        <v>1234</v>
      </c>
      <c r="C505" s="18"/>
      <c r="D505" s="19"/>
      <c r="E505" s="37"/>
      <c r="F505" s="22"/>
    </row>
    <row r="506" spans="1:6" s="20" customFormat="1" ht="18.75" customHeight="1">
      <c r="A506" s="14"/>
      <c r="B506" s="17" t="s">
        <v>1235</v>
      </c>
      <c r="C506" s="18" t="s">
        <v>1048</v>
      </c>
      <c r="D506" s="37">
        <v>1</v>
      </c>
      <c r="E506" s="37"/>
      <c r="F506" s="22"/>
    </row>
    <row r="507" spans="1:6" s="20" customFormat="1" ht="18.75" customHeight="1">
      <c r="A507" s="14"/>
      <c r="B507" s="17" t="s">
        <v>1231</v>
      </c>
      <c r="C507" s="18" t="s">
        <v>1232</v>
      </c>
      <c r="D507" s="37">
        <v>1.7000000000000002</v>
      </c>
      <c r="E507" s="37"/>
      <c r="F507" s="22"/>
    </row>
    <row r="508" spans="1:6" s="20" customFormat="1" ht="18.75" customHeight="1">
      <c r="A508" s="14"/>
      <c r="B508" s="17" t="s">
        <v>1233</v>
      </c>
      <c r="C508" s="18" t="s">
        <v>1232</v>
      </c>
      <c r="D508" s="37">
        <v>1.7000000000000002</v>
      </c>
      <c r="E508" s="37"/>
      <c r="F508" s="22"/>
    </row>
    <row r="509" spans="1:6" s="20" customFormat="1" ht="18.75" customHeight="1">
      <c r="A509" s="14"/>
      <c r="B509" s="17"/>
      <c r="C509" s="18"/>
      <c r="D509" s="37"/>
      <c r="E509" s="37"/>
      <c r="F509" s="22"/>
    </row>
    <row r="510" spans="1:6" s="20" customFormat="1" ht="165.75" customHeight="1">
      <c r="A510" s="14" t="s">
        <v>1042</v>
      </c>
      <c r="B510" s="17" t="s">
        <v>1236</v>
      </c>
      <c r="C510" s="18"/>
      <c r="D510" s="19"/>
      <c r="E510" s="37"/>
      <c r="F510" s="22"/>
    </row>
    <row r="511" spans="1:6" s="20" customFormat="1" ht="18.75" customHeight="1">
      <c r="A511" s="14"/>
      <c r="B511" s="17" t="s">
        <v>1237</v>
      </c>
      <c r="C511" s="18" t="s">
        <v>1048</v>
      </c>
      <c r="D511" s="37">
        <v>32</v>
      </c>
      <c r="E511" s="37"/>
      <c r="F511" s="22"/>
    </row>
    <row r="512" spans="1:6" s="20" customFormat="1" ht="18.75" customHeight="1">
      <c r="A512" s="14"/>
      <c r="B512" s="17" t="s">
        <v>1231</v>
      </c>
      <c r="C512" s="18" t="s">
        <v>1232</v>
      </c>
      <c r="D512" s="37">
        <v>51.5</v>
      </c>
      <c r="E512" s="37"/>
      <c r="F512" s="22"/>
    </row>
    <row r="513" spans="1:6" s="20" customFormat="1" ht="18.75" customHeight="1">
      <c r="A513" s="14"/>
      <c r="B513" s="17" t="s">
        <v>1238</v>
      </c>
      <c r="C513" s="18" t="s">
        <v>1232</v>
      </c>
      <c r="D513" s="37">
        <v>51.5</v>
      </c>
      <c r="E513" s="37"/>
      <c r="F513" s="22"/>
    </row>
    <row r="514" spans="1:6" s="20" customFormat="1" ht="18.75" customHeight="1">
      <c r="A514" s="14"/>
      <c r="B514" s="17"/>
      <c r="C514" s="18"/>
      <c r="D514" s="37"/>
      <c r="E514" s="37"/>
      <c r="F514" s="22"/>
    </row>
    <row r="515" spans="1:6" s="20" customFormat="1" ht="165" customHeight="1">
      <c r="A515" s="14" t="s">
        <v>1051</v>
      </c>
      <c r="B515" s="17" t="s">
        <v>1239</v>
      </c>
      <c r="C515" s="18"/>
      <c r="D515" s="19"/>
      <c r="E515" s="37"/>
      <c r="F515" s="22"/>
    </row>
    <row r="516" spans="1:6" s="20" customFormat="1" ht="18.75" customHeight="1">
      <c r="A516" s="14"/>
      <c r="B516" s="17" t="s">
        <v>1240</v>
      </c>
      <c r="C516" s="18" t="s">
        <v>1048</v>
      </c>
      <c r="D516" s="37">
        <v>4</v>
      </c>
      <c r="E516" s="37"/>
      <c r="F516" s="22"/>
    </row>
    <row r="517" spans="1:6" s="20" customFormat="1" ht="18.75" customHeight="1">
      <c r="A517" s="14"/>
      <c r="B517" s="17" t="s">
        <v>1231</v>
      </c>
      <c r="C517" s="18" t="s">
        <v>1232</v>
      </c>
      <c r="D517" s="37">
        <v>9.2</v>
      </c>
      <c r="E517" s="37"/>
      <c r="F517" s="22"/>
    </row>
    <row r="518" spans="1:6" s="20" customFormat="1" ht="18.75" customHeight="1">
      <c r="A518" s="14"/>
      <c r="B518" s="17" t="s">
        <v>1238</v>
      </c>
      <c r="C518" s="18" t="s">
        <v>1232</v>
      </c>
      <c r="D518" s="37">
        <v>9.2</v>
      </c>
      <c r="E518" s="37"/>
      <c r="F518" s="22"/>
    </row>
    <row r="519" spans="1:6" s="20" customFormat="1" ht="18.75" customHeight="1">
      <c r="A519" s="14"/>
      <c r="B519" s="17"/>
      <c r="C519" s="18"/>
      <c r="D519" s="37"/>
      <c r="E519" s="37"/>
      <c r="F519" s="22"/>
    </row>
    <row r="520" spans="1:6" s="20" customFormat="1" ht="172.5" customHeight="1">
      <c r="A520" s="14" t="s">
        <v>1055</v>
      </c>
      <c r="B520" s="17" t="s">
        <v>1241</v>
      </c>
      <c r="C520" s="18"/>
      <c r="D520" s="19"/>
      <c r="E520" s="37"/>
      <c r="F520" s="22"/>
    </row>
    <row r="521" spans="1:6" s="20" customFormat="1" ht="18.75" customHeight="1">
      <c r="A521" s="14"/>
      <c r="B521" s="17" t="s">
        <v>1242</v>
      </c>
      <c r="C521" s="18" t="s">
        <v>1048</v>
      </c>
      <c r="D521" s="37">
        <v>54</v>
      </c>
      <c r="E521" s="37"/>
      <c r="F521" s="22"/>
    </row>
    <row r="522" spans="1:6" s="20" customFormat="1" ht="18.75" customHeight="1">
      <c r="A522" s="14"/>
      <c r="B522" s="17" t="s">
        <v>1231</v>
      </c>
      <c r="C522" s="18" t="s">
        <v>1232</v>
      </c>
      <c r="D522" s="37">
        <v>92.5</v>
      </c>
      <c r="E522" s="37"/>
      <c r="F522" s="22"/>
    </row>
    <row r="523" spans="1:6" s="20" customFormat="1" ht="18.75" customHeight="1">
      <c r="A523" s="14"/>
      <c r="B523" s="17" t="s">
        <v>1243</v>
      </c>
      <c r="C523" s="18" t="s">
        <v>1232</v>
      </c>
      <c r="D523" s="37">
        <v>92.5</v>
      </c>
      <c r="E523" s="37"/>
      <c r="F523" s="22"/>
    </row>
    <row r="524" spans="1:6" s="20" customFormat="1" ht="18.75" customHeight="1">
      <c r="A524" s="14"/>
      <c r="B524" s="17"/>
      <c r="C524" s="18"/>
      <c r="D524" s="37"/>
      <c r="E524" s="37"/>
      <c r="F524" s="22"/>
    </row>
    <row r="525" spans="1:6" s="20" customFormat="1" ht="149.25" customHeight="1">
      <c r="A525" s="14" t="s">
        <v>1057</v>
      </c>
      <c r="B525" s="17" t="s">
        <v>1244</v>
      </c>
      <c r="C525" s="18"/>
      <c r="D525" s="19"/>
      <c r="E525" s="37"/>
      <c r="F525" s="22"/>
    </row>
    <row r="526" spans="1:6" s="20" customFormat="1" ht="18.75" customHeight="1">
      <c r="A526" s="14"/>
      <c r="B526" s="17" t="s">
        <v>1245</v>
      </c>
      <c r="C526" s="18" t="s">
        <v>1048</v>
      </c>
      <c r="D526" s="37">
        <v>1</v>
      </c>
      <c r="E526" s="37"/>
      <c r="F526" s="22"/>
    </row>
    <row r="527" spans="1:6" s="20" customFormat="1" ht="18.75" customHeight="1">
      <c r="A527" s="14"/>
      <c r="B527" s="17" t="s">
        <v>1231</v>
      </c>
      <c r="C527" s="18" t="s">
        <v>1232</v>
      </c>
      <c r="D527" s="37">
        <v>0.6000000000000001</v>
      </c>
      <c r="E527" s="37"/>
      <c r="F527" s="22"/>
    </row>
    <row r="528" spans="1:6" s="20" customFormat="1" ht="18.75" customHeight="1">
      <c r="A528" s="14"/>
      <c r="B528" s="17" t="s">
        <v>1243</v>
      </c>
      <c r="C528" s="18" t="s">
        <v>1232</v>
      </c>
      <c r="D528" s="37">
        <v>0.6000000000000001</v>
      </c>
      <c r="E528" s="37"/>
      <c r="F528" s="22"/>
    </row>
    <row r="529" spans="1:6" s="20" customFormat="1" ht="13.5" customHeight="1">
      <c r="A529" s="14"/>
      <c r="B529" s="17"/>
      <c r="C529" s="18"/>
      <c r="D529" s="37"/>
      <c r="E529" s="37"/>
      <c r="F529" s="22"/>
    </row>
    <row r="530" spans="1:6" s="20" customFormat="1" ht="153" customHeight="1">
      <c r="A530" s="14" t="s">
        <v>1059</v>
      </c>
      <c r="B530" s="17" t="s">
        <v>1246</v>
      </c>
      <c r="C530" s="18"/>
      <c r="D530" s="19"/>
      <c r="E530" s="37"/>
      <c r="F530" s="22"/>
    </row>
    <row r="531" spans="1:6" s="20" customFormat="1" ht="18.75" customHeight="1">
      <c r="A531" s="14"/>
      <c r="B531" s="17" t="s">
        <v>1247</v>
      </c>
      <c r="C531" s="18" t="s">
        <v>1048</v>
      </c>
      <c r="D531" s="37">
        <v>1</v>
      </c>
      <c r="E531" s="37"/>
      <c r="F531" s="22"/>
    </row>
    <row r="532" spans="1:6" s="20" customFormat="1" ht="18.75" customHeight="1">
      <c r="A532" s="14"/>
      <c r="B532" s="17" t="s">
        <v>1231</v>
      </c>
      <c r="C532" s="18" t="s">
        <v>1232</v>
      </c>
      <c r="D532" s="37">
        <v>1.1</v>
      </c>
      <c r="E532" s="37"/>
      <c r="F532" s="22"/>
    </row>
    <row r="533" spans="1:6" s="20" customFormat="1" ht="18.75" customHeight="1">
      <c r="A533" s="14"/>
      <c r="B533" s="17" t="s">
        <v>1243</v>
      </c>
      <c r="C533" s="18" t="s">
        <v>1232</v>
      </c>
      <c r="D533" s="37">
        <v>1.1</v>
      </c>
      <c r="E533" s="37"/>
      <c r="F533" s="22"/>
    </row>
    <row r="534" spans="1:6" s="20" customFormat="1" ht="13.5" customHeight="1">
      <c r="A534" s="14"/>
      <c r="B534" s="17"/>
      <c r="C534" s="18"/>
      <c r="D534" s="37"/>
      <c r="E534" s="37"/>
      <c r="F534" s="22"/>
    </row>
    <row r="535" spans="1:6" s="20" customFormat="1" ht="346.5" customHeight="1">
      <c r="A535" s="14" t="s">
        <v>1063</v>
      </c>
      <c r="B535" s="17" t="s">
        <v>2</v>
      </c>
      <c r="C535" s="18"/>
      <c r="D535" s="19"/>
      <c r="E535" s="37"/>
      <c r="F535" s="22"/>
    </row>
    <row r="536" spans="1:6" s="20" customFormat="1" ht="18.75" customHeight="1">
      <c r="A536" s="14"/>
      <c r="B536" s="17" t="s">
        <v>1248</v>
      </c>
      <c r="C536" s="18" t="s">
        <v>1048</v>
      </c>
      <c r="D536" s="37">
        <v>1</v>
      </c>
      <c r="E536" s="37"/>
      <c r="F536" s="22"/>
    </row>
    <row r="537" spans="1:6" s="20" customFormat="1" ht="12" customHeight="1">
      <c r="A537" s="14"/>
      <c r="B537" s="17"/>
      <c r="C537" s="18"/>
      <c r="D537" s="37"/>
      <c r="E537" s="37"/>
      <c r="F537" s="22"/>
    </row>
    <row r="538" spans="1:6" s="20" customFormat="1" ht="147.75" customHeight="1">
      <c r="A538" s="14" t="s">
        <v>1128</v>
      </c>
      <c r="B538" s="17" t="s">
        <v>858</v>
      </c>
      <c r="C538" s="18"/>
      <c r="D538" s="19"/>
      <c r="E538" s="37"/>
      <c r="F538" s="22"/>
    </row>
    <row r="539" spans="1:6" s="20" customFormat="1" ht="18.75" customHeight="1">
      <c r="A539" s="14"/>
      <c r="B539" s="17" t="s">
        <v>859</v>
      </c>
      <c r="C539" s="18" t="s">
        <v>1048</v>
      </c>
      <c r="D539" s="37">
        <v>2</v>
      </c>
      <c r="E539" s="37"/>
      <c r="F539" s="22"/>
    </row>
    <row r="540" spans="1:6" s="20" customFormat="1" ht="18.75" customHeight="1">
      <c r="A540" s="14"/>
      <c r="B540" s="17" t="s">
        <v>1231</v>
      </c>
      <c r="C540" s="18" t="s">
        <v>1232</v>
      </c>
      <c r="D540" s="37">
        <v>2</v>
      </c>
      <c r="E540" s="37"/>
      <c r="F540" s="22"/>
    </row>
    <row r="541" spans="1:6" s="20" customFormat="1" ht="18.75" customHeight="1">
      <c r="A541" s="14"/>
      <c r="B541" s="17" t="s">
        <v>1243</v>
      </c>
      <c r="C541" s="18" t="s">
        <v>1232</v>
      </c>
      <c r="D541" s="37">
        <v>2</v>
      </c>
      <c r="E541" s="37"/>
      <c r="F541" s="22"/>
    </row>
    <row r="542" spans="1:6" s="20" customFormat="1" ht="18.75" customHeight="1">
      <c r="A542" s="14"/>
      <c r="B542" s="17"/>
      <c r="C542" s="18"/>
      <c r="D542" s="37"/>
      <c r="E542" s="37"/>
      <c r="F542" s="22"/>
    </row>
    <row r="543" spans="1:6" s="20" customFormat="1" ht="150" customHeight="1">
      <c r="A543" s="14" t="s">
        <v>1069</v>
      </c>
      <c r="B543" s="17" t="s">
        <v>860</v>
      </c>
      <c r="C543" s="18"/>
      <c r="D543" s="19"/>
      <c r="E543" s="37"/>
      <c r="F543" s="22"/>
    </row>
    <row r="544" spans="1:6" s="20" customFormat="1" ht="18.75" customHeight="1">
      <c r="A544" s="14"/>
      <c r="B544" s="17" t="s">
        <v>861</v>
      </c>
      <c r="C544" s="18" t="s">
        <v>1048</v>
      </c>
      <c r="D544" s="37">
        <v>2</v>
      </c>
      <c r="E544" s="37"/>
      <c r="F544" s="22"/>
    </row>
    <row r="545" spans="1:6" s="20" customFormat="1" ht="18.75" customHeight="1">
      <c r="A545" s="14"/>
      <c r="B545" s="17" t="s">
        <v>1231</v>
      </c>
      <c r="C545" s="18" t="s">
        <v>1232</v>
      </c>
      <c r="D545" s="37">
        <v>1.6</v>
      </c>
      <c r="E545" s="37"/>
      <c r="F545" s="22"/>
    </row>
    <row r="546" spans="1:6" s="20" customFormat="1" ht="18.75" customHeight="1">
      <c r="A546" s="14"/>
      <c r="B546" s="17" t="s">
        <v>1243</v>
      </c>
      <c r="C546" s="18" t="s">
        <v>1232</v>
      </c>
      <c r="D546" s="37">
        <v>1.6</v>
      </c>
      <c r="E546" s="37"/>
      <c r="F546" s="22"/>
    </row>
    <row r="547" spans="1:6" s="20" customFormat="1" ht="18.75" customHeight="1">
      <c r="A547" s="14"/>
      <c r="B547" s="17"/>
      <c r="C547" s="18"/>
      <c r="D547" s="37"/>
      <c r="E547" s="37"/>
      <c r="F547" s="22"/>
    </row>
    <row r="548" spans="1:6" s="20" customFormat="1" ht="129" customHeight="1">
      <c r="A548" s="14" t="s">
        <v>1071</v>
      </c>
      <c r="B548" s="17" t="s">
        <v>862</v>
      </c>
      <c r="C548" s="18"/>
      <c r="D548" s="19"/>
      <c r="E548" s="37"/>
      <c r="F548" s="22"/>
    </row>
    <row r="549" spans="1:6" s="20" customFormat="1" ht="18.75" customHeight="1">
      <c r="A549" s="14"/>
      <c r="B549" s="17" t="s">
        <v>863</v>
      </c>
      <c r="C549" s="18" t="s">
        <v>1048</v>
      </c>
      <c r="D549" s="37">
        <v>2</v>
      </c>
      <c r="E549" s="37"/>
      <c r="F549" s="22"/>
    </row>
    <row r="550" spans="1:6" s="20" customFormat="1" ht="18.75" customHeight="1">
      <c r="A550" s="14"/>
      <c r="B550" s="17" t="s">
        <v>1231</v>
      </c>
      <c r="C550" s="18" t="s">
        <v>1232</v>
      </c>
      <c r="D550" s="37">
        <v>2.3</v>
      </c>
      <c r="E550" s="37"/>
      <c r="F550" s="22"/>
    </row>
    <row r="551" spans="1:6" s="20" customFormat="1" ht="18.75" customHeight="1">
      <c r="A551" s="14"/>
      <c r="B551" s="17" t="s">
        <v>1243</v>
      </c>
      <c r="C551" s="18" t="s">
        <v>1232</v>
      </c>
      <c r="D551" s="37">
        <v>2.3</v>
      </c>
      <c r="E551" s="37"/>
      <c r="F551" s="22"/>
    </row>
    <row r="552" spans="1:6" s="20" customFormat="1" ht="18.75" customHeight="1">
      <c r="A552" s="14"/>
      <c r="B552" s="17"/>
      <c r="C552" s="18"/>
      <c r="D552" s="37"/>
      <c r="E552" s="37"/>
      <c r="F552" s="22"/>
    </row>
    <row r="553" spans="1:6" s="20" customFormat="1" ht="116.25" customHeight="1">
      <c r="A553" s="14" t="s">
        <v>1073</v>
      </c>
      <c r="B553" s="17" t="s">
        <v>864</v>
      </c>
      <c r="C553" s="18"/>
      <c r="D553" s="37"/>
      <c r="E553" s="37"/>
      <c r="F553" s="22"/>
    </row>
    <row r="554" spans="1:6" s="20" customFormat="1" ht="18.75" customHeight="1">
      <c r="A554" s="14"/>
      <c r="B554" s="17" t="s">
        <v>865</v>
      </c>
      <c r="C554" s="18" t="s">
        <v>1048</v>
      </c>
      <c r="D554" s="37">
        <v>2</v>
      </c>
      <c r="E554" s="37"/>
      <c r="F554" s="22"/>
    </row>
    <row r="555" spans="1:6" s="20" customFormat="1" ht="18.75" customHeight="1">
      <c r="A555" s="14"/>
      <c r="B555" s="17" t="s">
        <v>1231</v>
      </c>
      <c r="C555" s="18" t="s">
        <v>1232</v>
      </c>
      <c r="D555" s="37">
        <v>1.4</v>
      </c>
      <c r="E555" s="37"/>
      <c r="F555" s="22"/>
    </row>
    <row r="556" spans="1:6" s="20" customFormat="1" ht="18.75" customHeight="1">
      <c r="A556" s="14"/>
      <c r="B556" s="17" t="s">
        <v>1233</v>
      </c>
      <c r="C556" s="18" t="s">
        <v>1232</v>
      </c>
      <c r="D556" s="37">
        <v>1.4</v>
      </c>
      <c r="E556" s="37"/>
      <c r="F556" s="22"/>
    </row>
    <row r="557" spans="1:6" s="20" customFormat="1" ht="18.75" customHeight="1">
      <c r="A557" s="14"/>
      <c r="B557" s="17"/>
      <c r="C557" s="18"/>
      <c r="D557" s="37"/>
      <c r="E557" s="37"/>
      <c r="F557" s="22"/>
    </row>
    <row r="558" spans="1:6" s="20" customFormat="1" ht="117" customHeight="1">
      <c r="A558" s="14" t="s">
        <v>1075</v>
      </c>
      <c r="B558" s="17" t="s">
        <v>866</v>
      </c>
      <c r="C558" s="18"/>
      <c r="D558" s="37"/>
      <c r="E558" s="37"/>
      <c r="F558" s="22"/>
    </row>
    <row r="559" spans="1:6" s="20" customFormat="1" ht="18.75" customHeight="1">
      <c r="A559" s="14"/>
      <c r="B559" s="17" t="s">
        <v>867</v>
      </c>
      <c r="C559" s="18" t="s">
        <v>1048</v>
      </c>
      <c r="D559" s="37">
        <v>2</v>
      </c>
      <c r="E559" s="37"/>
      <c r="F559" s="22"/>
    </row>
    <row r="560" spans="1:6" s="20" customFormat="1" ht="18.75" customHeight="1">
      <c r="A560" s="14"/>
      <c r="B560" s="17" t="s">
        <v>1231</v>
      </c>
      <c r="C560" s="18" t="s">
        <v>1232</v>
      </c>
      <c r="D560" s="37">
        <v>2.8</v>
      </c>
      <c r="E560" s="37"/>
      <c r="F560" s="22"/>
    </row>
    <row r="561" spans="1:6" s="20" customFormat="1" ht="18.75" customHeight="1">
      <c r="A561" s="14"/>
      <c r="B561" s="17" t="s">
        <v>1233</v>
      </c>
      <c r="C561" s="18" t="s">
        <v>1232</v>
      </c>
      <c r="D561" s="37">
        <v>2.8</v>
      </c>
      <c r="E561" s="37"/>
      <c r="F561" s="22"/>
    </row>
    <row r="562" spans="1:6" s="20" customFormat="1" ht="18.75" customHeight="1">
      <c r="A562" s="14"/>
      <c r="B562" s="17"/>
      <c r="C562" s="18"/>
      <c r="D562" s="37"/>
      <c r="E562" s="37"/>
      <c r="F562" s="22"/>
    </row>
    <row r="563" spans="1:6" s="20" customFormat="1" ht="155.25" customHeight="1">
      <c r="A563" s="14" t="s">
        <v>1080</v>
      </c>
      <c r="B563" s="17" t="s">
        <v>868</v>
      </c>
      <c r="C563" s="18"/>
      <c r="D563" s="37"/>
      <c r="E563" s="37"/>
      <c r="F563" s="22"/>
    </row>
    <row r="564" spans="1:6" s="20" customFormat="1" ht="18.75" customHeight="1">
      <c r="A564" s="14"/>
      <c r="B564" s="17" t="s">
        <v>869</v>
      </c>
      <c r="C564" s="18" t="s">
        <v>1048</v>
      </c>
      <c r="D564" s="37">
        <v>1</v>
      </c>
      <c r="E564" s="37"/>
      <c r="F564" s="22"/>
    </row>
    <row r="565" spans="1:6" s="20" customFormat="1" ht="18.75" customHeight="1">
      <c r="A565" s="14"/>
      <c r="B565" s="17" t="s">
        <v>1231</v>
      </c>
      <c r="C565" s="18" t="s">
        <v>1232</v>
      </c>
      <c r="D565" s="37">
        <v>4.2</v>
      </c>
      <c r="E565" s="37"/>
      <c r="F565" s="22"/>
    </row>
    <row r="566" spans="1:6" s="20" customFormat="1" ht="18.75" customHeight="1">
      <c r="A566" s="14"/>
      <c r="B566" s="17"/>
      <c r="C566" s="18"/>
      <c r="D566" s="37"/>
      <c r="E566" s="37"/>
      <c r="F566" s="22"/>
    </row>
    <row r="567" spans="1:6" s="20" customFormat="1" ht="18.75" customHeight="1">
      <c r="A567" s="14"/>
      <c r="B567" s="17"/>
      <c r="C567" s="18"/>
      <c r="D567" s="37"/>
      <c r="E567" s="37"/>
      <c r="F567" s="22"/>
    </row>
    <row r="568" spans="1:6" s="20" customFormat="1" ht="144.75" customHeight="1">
      <c r="A568" s="14" t="s">
        <v>1082</v>
      </c>
      <c r="B568" s="17" t="s">
        <v>870</v>
      </c>
      <c r="C568" s="18"/>
      <c r="D568" s="19"/>
      <c r="E568" s="37"/>
      <c r="F568" s="22"/>
    </row>
    <row r="569" spans="1:6" s="20" customFormat="1" ht="18.75" customHeight="1">
      <c r="A569" s="14"/>
      <c r="B569" s="17" t="s">
        <v>871</v>
      </c>
      <c r="C569" s="18" t="s">
        <v>1048</v>
      </c>
      <c r="D569" s="37">
        <v>2</v>
      </c>
      <c r="E569" s="37"/>
      <c r="F569" s="22"/>
    </row>
    <row r="570" spans="1:6" s="20" customFormat="1" ht="18.75" customHeight="1">
      <c r="A570" s="14"/>
      <c r="B570" s="17" t="s">
        <v>1231</v>
      </c>
      <c r="C570" s="18" t="s">
        <v>1232</v>
      </c>
      <c r="D570" s="37">
        <v>4</v>
      </c>
      <c r="E570" s="37"/>
      <c r="F570" s="22"/>
    </row>
    <row r="571" spans="1:6" s="20" customFormat="1" ht="18.75" customHeight="1">
      <c r="A571" s="14"/>
      <c r="B571" s="17" t="s">
        <v>1243</v>
      </c>
      <c r="C571" s="18" t="s">
        <v>1232</v>
      </c>
      <c r="D571" s="37">
        <v>4</v>
      </c>
      <c r="E571" s="37"/>
      <c r="F571" s="22"/>
    </row>
    <row r="572" spans="1:6" s="20" customFormat="1" ht="18.75" customHeight="1">
      <c r="A572" s="14"/>
      <c r="B572" s="17"/>
      <c r="C572" s="18"/>
      <c r="D572" s="37"/>
      <c r="E572" s="37"/>
      <c r="F572" s="22"/>
    </row>
    <row r="573" spans="1:6" s="20" customFormat="1" ht="128.25" customHeight="1">
      <c r="A573" s="14" t="s">
        <v>1084</v>
      </c>
      <c r="B573" s="17" t="s">
        <v>872</v>
      </c>
      <c r="C573" s="18"/>
      <c r="D573" s="19"/>
      <c r="E573" s="37"/>
      <c r="F573" s="22"/>
    </row>
    <row r="574" spans="1:6" s="20" customFormat="1" ht="18.75" customHeight="1">
      <c r="A574" s="14"/>
      <c r="B574" s="17" t="s">
        <v>873</v>
      </c>
      <c r="C574" s="18" t="s">
        <v>1048</v>
      </c>
      <c r="D574" s="37">
        <v>6</v>
      </c>
      <c r="E574" s="37"/>
      <c r="F574" s="22"/>
    </row>
    <row r="575" spans="1:6" s="20" customFormat="1" ht="18.75" customHeight="1">
      <c r="A575" s="14"/>
      <c r="B575" s="17"/>
      <c r="C575" s="18"/>
      <c r="D575" s="37"/>
      <c r="E575" s="37"/>
      <c r="F575" s="22"/>
    </row>
    <row r="576" spans="1:6" s="20" customFormat="1" ht="130.5" customHeight="1">
      <c r="A576" s="14" t="s">
        <v>1087</v>
      </c>
      <c r="B576" s="17" t="s">
        <v>874</v>
      </c>
      <c r="C576" s="18"/>
      <c r="D576" s="19"/>
      <c r="E576" s="37"/>
      <c r="F576" s="22"/>
    </row>
    <row r="577" spans="1:6" s="20" customFormat="1" ht="18.75" customHeight="1">
      <c r="A577" s="14"/>
      <c r="B577" s="17" t="s">
        <v>875</v>
      </c>
      <c r="C577" s="18" t="s">
        <v>1048</v>
      </c>
      <c r="D577" s="37">
        <v>1</v>
      </c>
      <c r="E577" s="37"/>
      <c r="F577" s="22"/>
    </row>
    <row r="578" spans="1:6" s="20" customFormat="1" ht="18.75" customHeight="1">
      <c r="A578" s="14"/>
      <c r="B578" s="17"/>
      <c r="C578" s="18"/>
      <c r="D578" s="37"/>
      <c r="E578" s="37"/>
      <c r="F578" s="22"/>
    </row>
    <row r="579" spans="1:6" s="20" customFormat="1" ht="132" customHeight="1">
      <c r="A579" s="14" t="s">
        <v>1089</v>
      </c>
      <c r="B579" s="17" t="s">
        <v>876</v>
      </c>
      <c r="C579" s="18"/>
      <c r="D579" s="19"/>
      <c r="E579" s="37"/>
      <c r="F579" s="22"/>
    </row>
    <row r="580" spans="1:6" s="20" customFormat="1" ht="18.75" customHeight="1">
      <c r="A580" s="14"/>
      <c r="B580" s="17" t="s">
        <v>877</v>
      </c>
      <c r="C580" s="18" t="s">
        <v>1048</v>
      </c>
      <c r="D580" s="37">
        <v>2</v>
      </c>
      <c r="E580" s="37"/>
      <c r="F580" s="22"/>
    </row>
    <row r="581" spans="1:6" s="20" customFormat="1" ht="14.25" customHeight="1">
      <c r="A581" s="14"/>
      <c r="B581" s="17"/>
      <c r="C581" s="18"/>
      <c r="D581" s="37"/>
      <c r="E581" s="37"/>
      <c r="F581" s="22"/>
    </row>
    <row r="582" spans="1:6" s="20" customFormat="1" ht="131.25" customHeight="1">
      <c r="A582" s="14" t="s">
        <v>1091</v>
      </c>
      <c r="B582" s="17" t="s">
        <v>878</v>
      </c>
      <c r="C582" s="18"/>
      <c r="D582" s="19"/>
      <c r="E582" s="37"/>
      <c r="F582" s="22"/>
    </row>
    <row r="583" spans="1:6" s="20" customFormat="1" ht="18.75" customHeight="1">
      <c r="A583" s="14"/>
      <c r="B583" s="17" t="s">
        <v>879</v>
      </c>
      <c r="C583" s="18" t="s">
        <v>1048</v>
      </c>
      <c r="D583" s="37">
        <v>5</v>
      </c>
      <c r="E583" s="37"/>
      <c r="F583" s="22"/>
    </row>
    <row r="584" spans="1:6" s="20" customFormat="1" ht="14.25" customHeight="1">
      <c r="A584" s="14"/>
      <c r="B584" s="17"/>
      <c r="C584" s="18"/>
      <c r="D584" s="37"/>
      <c r="E584" s="37"/>
      <c r="F584" s="22"/>
    </row>
    <row r="585" spans="1:6" s="20" customFormat="1" ht="216" customHeight="1">
      <c r="A585" s="14" t="s">
        <v>1093</v>
      </c>
      <c r="B585" s="17" t="s">
        <v>880</v>
      </c>
      <c r="C585" s="18"/>
      <c r="D585" s="37"/>
      <c r="E585" s="37"/>
      <c r="F585" s="22"/>
    </row>
    <row r="586" spans="1:6" s="20" customFormat="1" ht="30" customHeight="1">
      <c r="A586" s="14"/>
      <c r="B586" s="17" t="s">
        <v>881</v>
      </c>
      <c r="C586" s="18"/>
      <c r="D586" s="37"/>
      <c r="E586" s="37"/>
      <c r="F586" s="22"/>
    </row>
    <row r="587" spans="1:6" s="20" customFormat="1" ht="18.75" customHeight="1">
      <c r="A587" s="14"/>
      <c r="B587" s="17" t="s">
        <v>882</v>
      </c>
      <c r="C587" s="18" t="s">
        <v>1048</v>
      </c>
      <c r="D587" s="37">
        <v>32</v>
      </c>
      <c r="E587" s="37"/>
      <c r="F587" s="22"/>
    </row>
    <row r="588" spans="1:6" s="20" customFormat="1" ht="18.75" customHeight="1">
      <c r="A588" s="14"/>
      <c r="B588" s="17" t="s">
        <v>883</v>
      </c>
      <c r="C588" s="18" t="s">
        <v>1048</v>
      </c>
      <c r="D588" s="37">
        <v>16</v>
      </c>
      <c r="E588" s="37"/>
      <c r="F588" s="22"/>
    </row>
    <row r="589" spans="1:9" s="20" customFormat="1" ht="18.75" customHeight="1">
      <c r="A589" s="14"/>
      <c r="B589" s="17" t="s">
        <v>884</v>
      </c>
      <c r="C589" s="18" t="s">
        <v>1048</v>
      </c>
      <c r="D589" s="37">
        <v>2</v>
      </c>
      <c r="E589" s="37"/>
      <c r="F589" s="22"/>
      <c r="I589" s="101"/>
    </row>
    <row r="590" spans="1:6" s="20" customFormat="1" ht="18.75" customHeight="1">
      <c r="A590" s="14"/>
      <c r="B590" s="17"/>
      <c r="C590" s="18"/>
      <c r="D590" s="37"/>
      <c r="E590" s="37"/>
      <c r="F590" s="22"/>
    </row>
    <row r="591" spans="1:6" s="20" customFormat="1" ht="182.25" customHeight="1">
      <c r="A591" s="14" t="s">
        <v>1095</v>
      </c>
      <c r="B591" s="17" t="s">
        <v>885</v>
      </c>
      <c r="C591" s="18"/>
      <c r="D591" s="37"/>
      <c r="E591" s="37"/>
      <c r="F591" s="22"/>
    </row>
    <row r="592" spans="1:6" s="20" customFormat="1" ht="18.75" customHeight="1">
      <c r="A592" s="14"/>
      <c r="B592" s="17"/>
      <c r="C592" s="18" t="s">
        <v>1048</v>
      </c>
      <c r="D592" s="37">
        <v>40</v>
      </c>
      <c r="E592" s="37"/>
      <c r="F592" s="22"/>
    </row>
    <row r="593" spans="1:6" s="20" customFormat="1" ht="18.75" customHeight="1">
      <c r="A593" s="14"/>
      <c r="B593" s="17"/>
      <c r="C593" s="18"/>
      <c r="D593" s="37"/>
      <c r="E593" s="37"/>
      <c r="F593" s="22"/>
    </row>
    <row r="594" spans="1:6" s="20" customFormat="1" ht="296.25" customHeight="1">
      <c r="A594" s="14" t="s">
        <v>1097</v>
      </c>
      <c r="B594" s="17" t="s">
        <v>886</v>
      </c>
      <c r="C594" s="18"/>
      <c r="D594" s="37"/>
      <c r="E594" s="37"/>
      <c r="F594" s="22"/>
    </row>
    <row r="595" spans="1:6" s="20" customFormat="1" ht="56.25" customHeight="1">
      <c r="A595" s="14"/>
      <c r="B595" s="17" t="s">
        <v>887</v>
      </c>
      <c r="C595" s="102" t="s">
        <v>888</v>
      </c>
      <c r="D595" s="37">
        <v>1</v>
      </c>
      <c r="E595" s="37"/>
      <c r="F595" s="22"/>
    </row>
    <row r="596" spans="1:6" s="20" customFormat="1" ht="58.5" customHeight="1">
      <c r="A596" s="14"/>
      <c r="B596" s="17" t="s">
        <v>889</v>
      </c>
      <c r="C596" s="102" t="s">
        <v>888</v>
      </c>
      <c r="D596" s="37">
        <v>1</v>
      </c>
      <c r="E596" s="37"/>
      <c r="F596" s="22"/>
    </row>
    <row r="597" spans="1:6" s="20" customFormat="1" ht="18" customHeight="1">
      <c r="A597" s="14"/>
      <c r="B597" s="17" t="s">
        <v>890</v>
      </c>
      <c r="C597" s="102" t="s">
        <v>888</v>
      </c>
      <c r="D597" s="37">
        <v>1</v>
      </c>
      <c r="E597" s="37"/>
      <c r="F597" s="22"/>
    </row>
    <row r="598" spans="1:6" s="20" customFormat="1" ht="18.75" customHeight="1">
      <c r="A598" s="14"/>
      <c r="B598" s="41"/>
      <c r="C598" s="21"/>
      <c r="D598" s="26"/>
      <c r="E598" s="22"/>
      <c r="F598" s="22"/>
    </row>
    <row r="599" spans="1:6" s="20" customFormat="1" ht="18.75" customHeight="1">
      <c r="A599" s="14"/>
      <c r="B599" s="99" t="s">
        <v>891</v>
      </c>
      <c r="C599" s="32"/>
      <c r="D599" s="40"/>
      <c r="E599" s="34"/>
      <c r="F599" s="35">
        <f>SUM(F498:F598)</f>
        <v>0</v>
      </c>
    </row>
    <row r="600" spans="1:6" s="20" customFormat="1" ht="18.75" customHeight="1">
      <c r="A600" s="14"/>
      <c r="B600" s="100"/>
      <c r="C600" s="18"/>
      <c r="D600" s="19"/>
      <c r="E600" s="37"/>
      <c r="F600" s="37"/>
    </row>
    <row r="601" spans="1:6" s="20" customFormat="1" ht="18.75" customHeight="1">
      <c r="A601" s="14"/>
      <c r="B601" s="100"/>
      <c r="C601" s="18"/>
      <c r="D601" s="19"/>
      <c r="E601" s="37"/>
      <c r="F601" s="37"/>
    </row>
    <row r="602" spans="1:6" s="20" customFormat="1" ht="18.75" customHeight="1">
      <c r="A602" s="14"/>
      <c r="B602" s="100"/>
      <c r="C602" s="18"/>
      <c r="D602" s="19"/>
      <c r="E602" s="37"/>
      <c r="F602" s="37"/>
    </row>
    <row r="603" spans="1:6" s="20" customFormat="1" ht="18.75" customHeight="1">
      <c r="A603" s="14"/>
      <c r="B603" s="100"/>
      <c r="C603" s="18"/>
      <c r="D603" s="19"/>
      <c r="E603" s="37"/>
      <c r="F603" s="37"/>
    </row>
    <row r="604" spans="1:6" s="20" customFormat="1" ht="18.75" customHeight="1">
      <c r="A604" s="14"/>
      <c r="B604" s="100"/>
      <c r="C604" s="18"/>
      <c r="D604" s="19"/>
      <c r="E604" s="37"/>
      <c r="F604" s="37"/>
    </row>
    <row r="605" spans="1:6" s="20" customFormat="1" ht="18.75" customHeight="1">
      <c r="A605" s="14"/>
      <c r="B605" s="100"/>
      <c r="C605" s="18"/>
      <c r="D605" s="19"/>
      <c r="E605" s="37"/>
      <c r="F605" s="37"/>
    </row>
    <row r="606" spans="1:6" s="20" customFormat="1" ht="18.75" customHeight="1">
      <c r="A606" s="14"/>
      <c r="B606" s="100"/>
      <c r="C606" s="18"/>
      <c r="D606" s="19"/>
      <c r="E606" s="37"/>
      <c r="F606" s="37"/>
    </row>
    <row r="607" spans="1:6" s="20" customFormat="1" ht="18.75" customHeight="1">
      <c r="A607" s="14"/>
      <c r="B607" s="100"/>
      <c r="C607" s="18"/>
      <c r="D607" s="19"/>
      <c r="E607" s="37"/>
      <c r="F607" s="37"/>
    </row>
    <row r="608" spans="1:6" s="20" customFormat="1" ht="18.75" customHeight="1">
      <c r="A608" s="14"/>
      <c r="B608" s="100"/>
      <c r="C608" s="18"/>
      <c r="D608" s="19"/>
      <c r="E608" s="37"/>
      <c r="F608" s="37"/>
    </row>
    <row r="609" spans="1:6" s="20" customFormat="1" ht="18.75" customHeight="1">
      <c r="A609" s="14"/>
      <c r="B609" s="100"/>
      <c r="C609" s="18"/>
      <c r="D609" s="19"/>
      <c r="E609" s="37"/>
      <c r="F609" s="37"/>
    </row>
    <row r="610" spans="1:6" s="20" customFormat="1" ht="18.75" customHeight="1">
      <c r="A610" s="14"/>
      <c r="B610" s="100"/>
      <c r="C610" s="18"/>
      <c r="D610" s="19"/>
      <c r="E610" s="37"/>
      <c r="F610" s="37"/>
    </row>
    <row r="611" spans="1:6" s="20" customFormat="1" ht="18.75" customHeight="1">
      <c r="A611" s="14"/>
      <c r="B611" s="100"/>
      <c r="C611" s="18"/>
      <c r="D611" s="19"/>
      <c r="E611" s="37"/>
      <c r="F611" s="37"/>
    </row>
    <row r="612" spans="1:6" s="20" customFormat="1" ht="18.75" customHeight="1">
      <c r="A612" s="14"/>
      <c r="B612" s="100"/>
      <c r="C612" s="18"/>
      <c r="D612" s="19"/>
      <c r="E612" s="37"/>
      <c r="F612" s="37"/>
    </row>
    <row r="613" spans="1:6" s="20" customFormat="1" ht="18.75" customHeight="1">
      <c r="A613" s="14"/>
      <c r="B613" s="100"/>
      <c r="C613" s="18"/>
      <c r="D613" s="19"/>
      <c r="E613" s="37"/>
      <c r="F613" s="37"/>
    </row>
    <row r="614" spans="1:6" s="20" customFormat="1" ht="18.75" customHeight="1">
      <c r="A614" s="14"/>
      <c r="B614" s="100"/>
      <c r="C614" s="18"/>
      <c r="D614" s="19"/>
      <c r="E614" s="37"/>
      <c r="F614" s="37"/>
    </row>
    <row r="615" spans="1:6" s="20" customFormat="1" ht="18.75" customHeight="1">
      <c r="A615" s="14"/>
      <c r="B615" s="100"/>
      <c r="C615" s="18"/>
      <c r="D615" s="19"/>
      <c r="E615" s="37"/>
      <c r="F615" s="37"/>
    </row>
    <row r="616" spans="1:6" s="20" customFormat="1" ht="16.5" customHeight="1">
      <c r="A616" s="14"/>
      <c r="B616" s="103" t="s">
        <v>892</v>
      </c>
      <c r="C616" s="18"/>
      <c r="D616" s="19"/>
      <c r="E616" s="37"/>
      <c r="F616" s="37"/>
    </row>
    <row r="617" spans="1:6" s="20" customFormat="1" ht="18.75" customHeight="1">
      <c r="A617" s="14"/>
      <c r="B617" s="100"/>
      <c r="C617" s="18"/>
      <c r="D617" s="19"/>
      <c r="E617" s="37"/>
      <c r="F617" s="37"/>
    </row>
    <row r="618" spans="1:6" s="20" customFormat="1" ht="384" customHeight="1">
      <c r="A618" s="14" t="s">
        <v>1037</v>
      </c>
      <c r="B618" s="17" t="s">
        <v>893</v>
      </c>
      <c r="C618" s="18"/>
      <c r="D618" s="19"/>
      <c r="E618" s="37"/>
      <c r="F618" s="37"/>
    </row>
    <row r="619" spans="1:6" s="20" customFormat="1" ht="18.75" customHeight="1">
      <c r="A619" s="14"/>
      <c r="B619" s="17"/>
      <c r="C619" s="21" t="s">
        <v>1039</v>
      </c>
      <c r="D619" s="26">
        <v>260</v>
      </c>
      <c r="E619" s="22"/>
      <c r="F619" s="22"/>
    </row>
    <row r="620" spans="1:6" s="20" customFormat="1" ht="18.75" customHeight="1">
      <c r="A620" s="14"/>
      <c r="B620" s="17"/>
      <c r="C620" s="21"/>
      <c r="D620" s="26"/>
      <c r="E620" s="22"/>
      <c r="F620" s="22"/>
    </row>
    <row r="621" spans="1:6" s="20" customFormat="1" ht="142.5" customHeight="1">
      <c r="A621" s="14" t="s">
        <v>1040</v>
      </c>
      <c r="B621" s="17" t="s">
        <v>894</v>
      </c>
      <c r="C621" s="21"/>
      <c r="D621" s="26"/>
      <c r="E621" s="22"/>
      <c r="F621" s="22"/>
    </row>
    <row r="622" spans="1:6" s="20" customFormat="1" ht="18.75" customHeight="1">
      <c r="A622" s="14"/>
      <c r="B622" s="17"/>
      <c r="C622" s="21" t="s">
        <v>1039</v>
      </c>
      <c r="D622" s="26">
        <v>170</v>
      </c>
      <c r="E622" s="22"/>
      <c r="F622" s="22"/>
    </row>
    <row r="623" spans="1:6" s="20" customFormat="1" ht="18.75" customHeight="1">
      <c r="A623" s="14"/>
      <c r="B623" s="17"/>
      <c r="C623" s="21"/>
      <c r="D623" s="26"/>
      <c r="E623" s="22"/>
      <c r="F623" s="22"/>
    </row>
    <row r="624" spans="1:6" s="20" customFormat="1" ht="156.75" customHeight="1">
      <c r="A624" s="14" t="s">
        <v>1042</v>
      </c>
      <c r="B624" s="17" t="s">
        <v>895</v>
      </c>
      <c r="C624" s="21"/>
      <c r="D624" s="26"/>
      <c r="E624" s="22"/>
      <c r="F624" s="22"/>
    </row>
    <row r="625" spans="1:6" s="20" customFormat="1" ht="18.75" customHeight="1">
      <c r="A625" s="14"/>
      <c r="B625" s="100"/>
      <c r="C625" s="21" t="s">
        <v>1039</v>
      </c>
      <c r="D625" s="26">
        <v>10</v>
      </c>
      <c r="E625" s="22"/>
      <c r="F625" s="22"/>
    </row>
    <row r="626" spans="1:6" s="20" customFormat="1" ht="18.75" customHeight="1">
      <c r="A626" s="14"/>
      <c r="B626" s="100"/>
      <c r="C626" s="18"/>
      <c r="D626" s="19"/>
      <c r="E626" s="37"/>
      <c r="F626" s="37"/>
    </row>
    <row r="627" spans="1:6" s="20" customFormat="1" ht="18.75" customHeight="1">
      <c r="A627" s="14"/>
      <c r="B627" s="99" t="s">
        <v>896</v>
      </c>
      <c r="C627" s="32"/>
      <c r="D627" s="40"/>
      <c r="E627" s="34"/>
      <c r="F627" s="35">
        <f>SUM(F618:F625)</f>
        <v>0</v>
      </c>
    </row>
    <row r="628" spans="1:6" s="20" customFormat="1" ht="18.75" customHeight="1">
      <c r="A628" s="14"/>
      <c r="B628" s="100"/>
      <c r="C628" s="18"/>
      <c r="D628" s="19"/>
      <c r="E628" s="37"/>
      <c r="F628" s="37"/>
    </row>
    <row r="629" spans="1:6" s="20" customFormat="1" ht="18.75" customHeight="1">
      <c r="A629" s="14"/>
      <c r="B629" s="44" t="s">
        <v>897</v>
      </c>
      <c r="C629" s="18"/>
      <c r="D629" s="19"/>
      <c r="E629" s="37"/>
      <c r="F629" s="37"/>
    </row>
    <row r="630" spans="1:6" s="20" customFormat="1" ht="18.75" customHeight="1">
      <c r="A630" s="14"/>
      <c r="B630" s="17"/>
      <c r="C630" s="18"/>
      <c r="D630" s="19"/>
      <c r="E630" s="37"/>
      <c r="F630" s="37"/>
    </row>
    <row r="631" spans="1:6" s="20" customFormat="1" ht="44.25" customHeight="1">
      <c r="A631" s="14" t="s">
        <v>1037</v>
      </c>
      <c r="B631" s="17" t="s">
        <v>898</v>
      </c>
      <c r="C631" s="21"/>
      <c r="D631" s="26"/>
      <c r="E631" s="22"/>
      <c r="F631" s="22"/>
    </row>
    <row r="632" spans="1:6" s="20" customFormat="1" ht="18.75" customHeight="1">
      <c r="A632" s="14"/>
      <c r="B632" s="17"/>
      <c r="C632" s="21" t="s">
        <v>899</v>
      </c>
      <c r="D632" s="26">
        <v>4</v>
      </c>
      <c r="E632" s="22"/>
      <c r="F632" s="22"/>
    </row>
    <row r="633" spans="1:6" s="20" customFormat="1" ht="18.75" customHeight="1">
      <c r="A633" s="14"/>
      <c r="B633" s="17"/>
      <c r="C633" s="21"/>
      <c r="D633" s="26"/>
      <c r="E633" s="22"/>
      <c r="F633" s="22"/>
    </row>
    <row r="634" spans="1:6" s="20" customFormat="1" ht="71.25" customHeight="1">
      <c r="A634" s="14" t="s">
        <v>1040</v>
      </c>
      <c r="B634" s="17" t="s">
        <v>900</v>
      </c>
      <c r="C634" s="21"/>
      <c r="D634" s="26"/>
      <c r="E634" s="22"/>
      <c r="F634" s="22"/>
    </row>
    <row r="635" spans="1:6" s="20" customFormat="1" ht="18.75" customHeight="1">
      <c r="A635" s="14"/>
      <c r="B635" s="17"/>
      <c r="C635" s="21" t="s">
        <v>899</v>
      </c>
      <c r="D635" s="26">
        <v>4</v>
      </c>
      <c r="E635" s="22"/>
      <c r="F635" s="22"/>
    </row>
    <row r="636" spans="1:6" s="20" customFormat="1" ht="18.75" customHeight="1">
      <c r="A636" s="14"/>
      <c r="B636" s="17"/>
      <c r="C636" s="21"/>
      <c r="D636" s="26"/>
      <c r="E636" s="22"/>
      <c r="F636" s="22"/>
    </row>
    <row r="637" spans="1:6" s="20" customFormat="1" ht="171" customHeight="1">
      <c r="A637" s="14" t="s">
        <v>1042</v>
      </c>
      <c r="B637" s="17" t="s">
        <v>901</v>
      </c>
      <c r="C637" s="21"/>
      <c r="D637" s="104"/>
      <c r="E637" s="22"/>
      <c r="F637" s="22"/>
    </row>
    <row r="638" spans="1:6" s="20" customFormat="1" ht="14.25" customHeight="1">
      <c r="A638" s="14"/>
      <c r="B638" s="17"/>
      <c r="C638" s="21" t="s">
        <v>1134</v>
      </c>
      <c r="D638" s="104">
        <v>150</v>
      </c>
      <c r="E638" s="22"/>
      <c r="F638" s="22"/>
    </row>
    <row r="639" spans="1:6" s="20" customFormat="1" ht="12.75" customHeight="1">
      <c r="A639" s="14"/>
      <c r="B639" s="17"/>
      <c r="C639" s="21"/>
      <c r="D639" s="104"/>
      <c r="E639" s="22"/>
      <c r="F639" s="22"/>
    </row>
    <row r="640" spans="1:6" s="20" customFormat="1" ht="144" customHeight="1">
      <c r="A640" s="14" t="s">
        <v>1051</v>
      </c>
      <c r="B640" s="17" t="s">
        <v>902</v>
      </c>
      <c r="C640" s="18"/>
      <c r="D640" s="105"/>
      <c r="E640" s="37"/>
      <c r="F640" s="106"/>
    </row>
    <row r="641" spans="1:6" s="20" customFormat="1" ht="16.5" customHeight="1">
      <c r="A641" s="14"/>
      <c r="B641" s="17"/>
      <c r="C641" s="21" t="s">
        <v>1039</v>
      </c>
      <c r="D641" s="104">
        <v>4</v>
      </c>
      <c r="E641" s="22"/>
      <c r="F641" s="22"/>
    </row>
    <row r="642" spans="1:6" s="20" customFormat="1" ht="16.5" customHeight="1">
      <c r="A642" s="14"/>
      <c r="B642" s="17"/>
      <c r="C642" s="21"/>
      <c r="D642" s="104"/>
      <c r="E642" s="22"/>
      <c r="F642" s="22"/>
    </row>
    <row r="643" spans="1:6" s="20" customFormat="1" ht="77.25" customHeight="1">
      <c r="A643" s="14" t="s">
        <v>1055</v>
      </c>
      <c r="B643" s="17" t="s">
        <v>903</v>
      </c>
      <c r="C643" s="21"/>
      <c r="D643" s="51"/>
      <c r="E643" s="22"/>
      <c r="F643" s="22"/>
    </row>
    <row r="644" spans="1:6" s="20" customFormat="1" ht="16.5" customHeight="1">
      <c r="A644" s="14"/>
      <c r="B644" s="41"/>
      <c r="C644" s="21" t="s">
        <v>1039</v>
      </c>
      <c r="D644" s="22">
        <v>2135</v>
      </c>
      <c r="E644" s="22"/>
      <c r="F644" s="22"/>
    </row>
    <row r="645" spans="1:6" s="20" customFormat="1" ht="16.5" customHeight="1">
      <c r="A645" s="14"/>
      <c r="B645" s="41"/>
      <c r="C645" s="21"/>
      <c r="D645" s="22"/>
      <c r="E645" s="22"/>
      <c r="F645" s="22"/>
    </row>
    <row r="646" spans="1:6" s="20" customFormat="1" ht="18.75" customHeight="1">
      <c r="A646" s="14"/>
      <c r="B646" s="99" t="s">
        <v>904</v>
      </c>
      <c r="C646" s="32"/>
      <c r="D646" s="40"/>
      <c r="E646" s="34"/>
      <c r="F646" s="35">
        <f>SUM(F632:F644)</f>
        <v>0</v>
      </c>
    </row>
    <row r="647" spans="1:6" s="20" customFormat="1" ht="18.75" customHeight="1">
      <c r="A647" s="14"/>
      <c r="B647" s="17"/>
      <c r="C647" s="18"/>
      <c r="D647" s="19"/>
      <c r="E647" s="37"/>
      <c r="F647" s="37"/>
    </row>
    <row r="648" spans="1:6" s="20" customFormat="1" ht="18.75" customHeight="1">
      <c r="A648" s="14"/>
      <c r="B648" s="17"/>
      <c r="C648" s="18"/>
      <c r="D648" s="19"/>
      <c r="E648" s="37"/>
      <c r="F648" s="37"/>
    </row>
    <row r="649" spans="1:6" s="20" customFormat="1" ht="18.75" customHeight="1">
      <c r="A649" s="14"/>
      <c r="B649" s="17"/>
      <c r="C649" s="18"/>
      <c r="D649" s="19"/>
      <c r="E649" s="37"/>
      <c r="F649" s="37"/>
    </row>
    <row r="650" spans="1:6" s="20" customFormat="1" ht="18.75" customHeight="1">
      <c r="A650" s="14"/>
      <c r="B650" s="17"/>
      <c r="C650" s="18"/>
      <c r="D650" s="19"/>
      <c r="E650" s="37"/>
      <c r="F650" s="37"/>
    </row>
    <row r="651" spans="1:6" s="20" customFormat="1" ht="18.75" customHeight="1">
      <c r="A651" s="14"/>
      <c r="B651" s="17"/>
      <c r="C651" s="18"/>
      <c r="D651" s="19"/>
      <c r="E651" s="37"/>
      <c r="F651" s="37"/>
    </row>
    <row r="652" spans="1:6" s="20" customFormat="1" ht="18.75" customHeight="1">
      <c r="A652" s="14"/>
      <c r="B652" s="17"/>
      <c r="C652" s="18"/>
      <c r="D652" s="19"/>
      <c r="E652" s="37"/>
      <c r="F652" s="37"/>
    </row>
    <row r="653" spans="1:6" s="20" customFormat="1" ht="18.75" customHeight="1">
      <c r="A653" s="14"/>
      <c r="B653" s="17"/>
      <c r="C653" s="18"/>
      <c r="D653" s="19"/>
      <c r="E653" s="37"/>
      <c r="F653" s="37"/>
    </row>
    <row r="654" spans="1:6" s="20" customFormat="1" ht="18.75" customHeight="1">
      <c r="A654" s="14"/>
      <c r="B654" s="17"/>
      <c r="C654" s="18"/>
      <c r="D654" s="19"/>
      <c r="E654" s="37"/>
      <c r="F654" s="37"/>
    </row>
    <row r="655" spans="1:6" s="20" customFormat="1" ht="18.75" customHeight="1">
      <c r="A655" s="14"/>
      <c r="B655" s="17"/>
      <c r="C655" s="18"/>
      <c r="D655" s="19"/>
      <c r="E655" s="37"/>
      <c r="F655" s="37"/>
    </row>
    <row r="656" spans="1:6" s="20" customFormat="1" ht="18.75" customHeight="1">
      <c r="A656" s="14"/>
      <c r="B656" s="17"/>
      <c r="C656" s="18"/>
      <c r="D656" s="19"/>
      <c r="E656" s="37"/>
      <c r="F656" s="37"/>
    </row>
    <row r="657" spans="1:6" s="20" customFormat="1" ht="18.75" customHeight="1">
      <c r="A657" s="14"/>
      <c r="B657" s="17"/>
      <c r="C657" s="18"/>
      <c r="D657" s="19"/>
      <c r="E657" s="37"/>
      <c r="F657" s="37"/>
    </row>
    <row r="658" spans="1:6" s="20" customFormat="1" ht="18.75" customHeight="1">
      <c r="A658" s="14"/>
      <c r="B658" s="17"/>
      <c r="C658" s="18"/>
      <c r="D658" s="19"/>
      <c r="E658" s="37"/>
      <c r="F658" s="37"/>
    </row>
    <row r="659" spans="1:6" s="20" customFormat="1" ht="18.75" customHeight="1">
      <c r="A659" s="14"/>
      <c r="B659" s="17"/>
      <c r="C659" s="18"/>
      <c r="D659" s="19"/>
      <c r="E659" s="37"/>
      <c r="F659" s="37"/>
    </row>
    <row r="660" spans="1:6" s="20" customFormat="1" ht="18.75" customHeight="1">
      <c r="A660" s="14"/>
      <c r="B660" s="17"/>
      <c r="C660" s="18"/>
      <c r="D660" s="19"/>
      <c r="E660" s="37"/>
      <c r="F660" s="37"/>
    </row>
    <row r="661" spans="1:6" s="20" customFormat="1" ht="18.75" customHeight="1">
      <c r="A661" s="14"/>
      <c r="B661" s="17"/>
      <c r="C661" s="18"/>
      <c r="D661" s="19"/>
      <c r="E661" s="37"/>
      <c r="F661" s="37"/>
    </row>
    <row r="662" spans="1:6" s="20" customFormat="1" ht="18.75" customHeight="1">
      <c r="A662" s="14"/>
      <c r="B662" s="17"/>
      <c r="C662" s="18"/>
      <c r="D662" s="19"/>
      <c r="E662" s="37"/>
      <c r="F662" s="37"/>
    </row>
    <row r="663" spans="1:6" s="20" customFormat="1" ht="18.75" customHeight="1">
      <c r="A663" s="14"/>
      <c r="B663" s="17"/>
      <c r="C663" s="18"/>
      <c r="D663" s="19"/>
      <c r="E663" s="37"/>
      <c r="F663" s="37"/>
    </row>
    <row r="664" spans="1:6" s="20" customFormat="1" ht="18.75" customHeight="1">
      <c r="A664" s="14"/>
      <c r="B664" s="17"/>
      <c r="C664" s="18"/>
      <c r="D664" s="19"/>
      <c r="E664" s="37"/>
      <c r="F664" s="37"/>
    </row>
    <row r="665" spans="1:6" s="20" customFormat="1" ht="18.75" customHeight="1">
      <c r="A665" s="14"/>
      <c r="B665" s="17"/>
      <c r="C665" s="18"/>
      <c r="D665" s="19"/>
      <c r="E665" s="37"/>
      <c r="F665" s="37"/>
    </row>
    <row r="666" spans="1:6" s="20" customFormat="1" ht="18.75" customHeight="1">
      <c r="A666" s="14"/>
      <c r="B666" s="17"/>
      <c r="C666" s="18"/>
      <c r="D666" s="19"/>
      <c r="E666" s="37"/>
      <c r="F666" s="37"/>
    </row>
    <row r="667" spans="1:6" s="20" customFormat="1" ht="18.75" customHeight="1">
      <c r="A667" s="14"/>
      <c r="B667" s="17"/>
      <c r="C667" s="18"/>
      <c r="D667" s="19"/>
      <c r="E667" s="37"/>
      <c r="F667" s="37"/>
    </row>
    <row r="668" spans="1:6" s="20" customFormat="1" ht="18.75" customHeight="1">
      <c r="A668" s="14"/>
      <c r="B668" s="17"/>
      <c r="C668" s="18"/>
      <c r="D668" s="19"/>
      <c r="E668" s="37"/>
      <c r="F668" s="37"/>
    </row>
    <row r="669" spans="1:6" s="20" customFormat="1" ht="18.75" customHeight="1">
      <c r="A669" s="14"/>
      <c r="B669" s="17"/>
      <c r="C669" s="18"/>
      <c r="D669" s="19"/>
      <c r="E669" s="37"/>
      <c r="F669" s="37"/>
    </row>
    <row r="670" spans="1:6" s="20" customFormat="1" ht="18.75" customHeight="1">
      <c r="A670" s="107"/>
      <c r="B670" s="906" t="s">
        <v>905</v>
      </c>
      <c r="C670" s="906"/>
      <c r="D670" s="906"/>
      <c r="E670" s="37"/>
      <c r="F670" s="37"/>
    </row>
    <row r="671" spans="1:6" s="20" customFormat="1" ht="18.75" customHeight="1">
      <c r="A671" s="107"/>
      <c r="B671" s="108"/>
      <c r="C671" s="18"/>
      <c r="D671" s="19"/>
      <c r="E671" s="37"/>
      <c r="F671" s="38"/>
    </row>
    <row r="672" spans="1:6" s="20" customFormat="1" ht="21" customHeight="1">
      <c r="A672" s="107"/>
      <c r="B672" s="109" t="s">
        <v>906</v>
      </c>
      <c r="C672" s="18"/>
      <c r="D672" s="19"/>
      <c r="E672" s="37"/>
      <c r="F672" s="38">
        <f>F380</f>
        <v>0</v>
      </c>
    </row>
    <row r="673" spans="1:6" s="20" customFormat="1" ht="21" customHeight="1">
      <c r="A673" s="107"/>
      <c r="B673" s="109"/>
      <c r="C673" s="18"/>
      <c r="D673" s="19"/>
      <c r="E673" s="37"/>
      <c r="F673" s="37"/>
    </row>
    <row r="674" spans="1:6" s="20" customFormat="1" ht="21" customHeight="1">
      <c r="A674" s="107"/>
      <c r="B674" s="109" t="s">
        <v>907</v>
      </c>
      <c r="C674" s="18"/>
      <c r="D674" s="19"/>
      <c r="E674" s="37"/>
      <c r="F674" s="38">
        <f>F396</f>
        <v>0</v>
      </c>
    </row>
    <row r="675" spans="1:6" s="20" customFormat="1" ht="21" customHeight="1">
      <c r="A675" s="107"/>
      <c r="B675" s="109"/>
      <c r="C675" s="18"/>
      <c r="D675" s="19"/>
      <c r="E675" s="37"/>
      <c r="F675" s="37"/>
    </row>
    <row r="676" spans="1:6" s="20" customFormat="1" ht="21" customHeight="1">
      <c r="A676" s="107"/>
      <c r="B676" s="109" t="s">
        <v>908</v>
      </c>
      <c r="C676" s="18"/>
      <c r="D676" s="19"/>
      <c r="E676" s="37"/>
      <c r="F676" s="38">
        <f>F416</f>
        <v>0</v>
      </c>
    </row>
    <row r="677" spans="1:6" s="20" customFormat="1" ht="21" customHeight="1">
      <c r="A677" s="107"/>
      <c r="B677" s="109"/>
      <c r="C677" s="18"/>
      <c r="D677" s="19"/>
      <c r="E677" s="37"/>
      <c r="F677" s="38"/>
    </row>
    <row r="678" spans="1:6" s="20" customFormat="1" ht="21" customHeight="1">
      <c r="A678" s="107"/>
      <c r="B678" s="109" t="s">
        <v>909</v>
      </c>
      <c r="C678" s="18"/>
      <c r="D678" s="19"/>
      <c r="E678" s="37"/>
      <c r="F678" s="38">
        <f>F440</f>
        <v>0</v>
      </c>
    </row>
    <row r="679" spans="1:6" s="20" customFormat="1" ht="21" customHeight="1">
      <c r="A679" s="107"/>
      <c r="B679" s="109"/>
      <c r="C679" s="18"/>
      <c r="D679" s="19"/>
      <c r="E679" s="37"/>
      <c r="F679" s="38"/>
    </row>
    <row r="680" spans="1:6" s="20" customFormat="1" ht="21" customHeight="1">
      <c r="A680" s="107"/>
      <c r="B680" s="109" t="s">
        <v>910</v>
      </c>
      <c r="C680" s="18"/>
      <c r="D680" s="19"/>
      <c r="E680" s="37"/>
      <c r="F680" s="38">
        <f>F485</f>
        <v>0</v>
      </c>
    </row>
    <row r="681" spans="1:6" s="20" customFormat="1" ht="21" customHeight="1">
      <c r="A681" s="107"/>
      <c r="B681" s="109"/>
      <c r="C681" s="18"/>
      <c r="D681" s="19"/>
      <c r="E681" s="37"/>
      <c r="F681" s="38"/>
    </row>
    <row r="682" spans="1:6" s="20" customFormat="1" ht="21" customHeight="1">
      <c r="A682" s="107"/>
      <c r="B682" s="109" t="s">
        <v>911</v>
      </c>
      <c r="C682" s="18"/>
      <c r="D682" s="19"/>
      <c r="E682" s="37"/>
      <c r="F682" s="38">
        <f>F599</f>
        <v>0</v>
      </c>
    </row>
    <row r="683" spans="1:6" s="20" customFormat="1" ht="21" customHeight="1">
      <c r="A683" s="107"/>
      <c r="B683" s="109"/>
      <c r="C683" s="18"/>
      <c r="D683" s="19"/>
      <c r="E683" s="37"/>
      <c r="F683" s="38"/>
    </row>
    <row r="684" spans="1:6" s="20" customFormat="1" ht="21" customHeight="1">
      <c r="A684" s="107"/>
      <c r="B684" s="907" t="s">
        <v>912</v>
      </c>
      <c r="C684" s="907"/>
      <c r="D684" s="19"/>
      <c r="E684" s="37"/>
      <c r="F684" s="38">
        <f>F627</f>
        <v>0</v>
      </c>
    </row>
    <row r="685" spans="1:6" s="20" customFormat="1" ht="21" customHeight="1">
      <c r="A685" s="107"/>
      <c r="B685" s="109"/>
      <c r="C685" s="18"/>
      <c r="D685" s="19"/>
      <c r="E685" s="37"/>
      <c r="F685" s="38"/>
    </row>
    <row r="686" spans="1:6" s="20" customFormat="1" ht="21" customHeight="1">
      <c r="A686" s="107"/>
      <c r="B686" s="109" t="s">
        <v>913</v>
      </c>
      <c r="C686" s="18"/>
      <c r="D686" s="19"/>
      <c r="E686" s="37"/>
      <c r="F686" s="38">
        <f>F646</f>
        <v>0</v>
      </c>
    </row>
    <row r="687" spans="1:6" s="20" customFormat="1" ht="18.75" customHeight="1">
      <c r="A687" s="52"/>
      <c r="B687" s="74"/>
      <c r="C687" s="18"/>
      <c r="D687" s="19"/>
      <c r="E687" s="37"/>
      <c r="F687" s="38"/>
    </row>
    <row r="688" spans="1:6" s="20" customFormat="1" ht="18.75" customHeight="1">
      <c r="A688" s="52"/>
      <c r="B688" s="75" t="s">
        <v>1194</v>
      </c>
      <c r="C688" s="32"/>
      <c r="D688" s="33"/>
      <c r="E688" s="34"/>
      <c r="F688" s="35">
        <f>SUM(F672:F687)</f>
        <v>0</v>
      </c>
    </row>
    <row r="689" spans="1:6" s="20" customFormat="1" ht="18.75" customHeight="1">
      <c r="A689" s="52"/>
      <c r="B689" s="111"/>
      <c r="C689" s="18"/>
      <c r="D689" s="19"/>
      <c r="E689" s="37"/>
      <c r="F689" s="38"/>
    </row>
    <row r="690" spans="1:6" s="20" customFormat="1" ht="18.75" customHeight="1">
      <c r="A690" s="52"/>
      <c r="B690" s="71"/>
      <c r="C690" s="18"/>
      <c r="D690" s="19"/>
      <c r="E690" s="37"/>
      <c r="F690" s="38"/>
    </row>
    <row r="691" spans="1:6" s="20" customFormat="1" ht="18.75" customHeight="1">
      <c r="A691" s="52"/>
      <c r="B691" s="71"/>
      <c r="C691" s="18"/>
      <c r="D691" s="19"/>
      <c r="E691" s="37"/>
      <c r="F691" s="38"/>
    </row>
    <row r="692" spans="1:6" s="20" customFormat="1" ht="18.75" customHeight="1">
      <c r="A692" s="52"/>
      <c r="B692" s="71"/>
      <c r="C692" s="18"/>
      <c r="D692" s="19"/>
      <c r="E692" s="37"/>
      <c r="F692" s="38"/>
    </row>
    <row r="693" spans="1:6" s="20" customFormat="1" ht="18.75" customHeight="1">
      <c r="A693" s="52"/>
      <c r="B693" s="71"/>
      <c r="C693" s="18"/>
      <c r="D693" s="19"/>
      <c r="E693" s="37"/>
      <c r="F693" s="38"/>
    </row>
    <row r="694" spans="1:6" s="20" customFormat="1" ht="18.75" customHeight="1">
      <c r="A694" s="52"/>
      <c r="B694" s="71"/>
      <c r="C694" s="18"/>
      <c r="D694" s="19"/>
      <c r="E694" s="37"/>
      <c r="F694" s="38"/>
    </row>
    <row r="695" spans="1:6" s="20" customFormat="1" ht="18.75" customHeight="1">
      <c r="A695" s="52"/>
      <c r="B695" s="71"/>
      <c r="C695" s="18"/>
      <c r="D695" s="19"/>
      <c r="E695" s="37"/>
      <c r="F695" s="38"/>
    </row>
    <row r="696" spans="1:6" s="20" customFormat="1" ht="18.75" customHeight="1">
      <c r="A696" s="52"/>
      <c r="B696" s="71"/>
      <c r="C696" s="18"/>
      <c r="D696" s="19"/>
      <c r="E696" s="37"/>
      <c r="F696" s="38"/>
    </row>
    <row r="697" spans="1:6" s="20" customFormat="1" ht="18.75" customHeight="1">
      <c r="A697" s="52"/>
      <c r="B697" s="71"/>
      <c r="C697" s="18"/>
      <c r="D697" s="19"/>
      <c r="E697" s="37"/>
      <c r="F697" s="38"/>
    </row>
    <row r="698" spans="1:6" s="20" customFormat="1" ht="18.75" customHeight="1">
      <c r="A698" s="52"/>
      <c r="B698" s="71"/>
      <c r="C698" s="18"/>
      <c r="D698" s="19"/>
      <c r="E698" s="37"/>
      <c r="F698" s="38"/>
    </row>
    <row r="699" spans="1:6" s="20" customFormat="1" ht="18.75" customHeight="1">
      <c r="A699" s="52"/>
      <c r="B699" s="71"/>
      <c r="C699" s="18"/>
      <c r="D699" s="19"/>
      <c r="E699" s="37"/>
      <c r="F699" s="38"/>
    </row>
    <row r="700" spans="1:6" s="20" customFormat="1" ht="18.75" customHeight="1">
      <c r="A700" s="52"/>
      <c r="B700" s="71"/>
      <c r="C700" s="18"/>
      <c r="D700" s="19"/>
      <c r="E700" s="37"/>
      <c r="F700" s="38"/>
    </row>
    <row r="701" spans="1:6" s="20" customFormat="1" ht="18.75" customHeight="1">
      <c r="A701" s="52"/>
      <c r="B701" s="71"/>
      <c r="C701" s="18"/>
      <c r="D701" s="19"/>
      <c r="E701" s="37"/>
      <c r="F701" s="38"/>
    </row>
    <row r="702" spans="1:6" s="20" customFormat="1" ht="18.75" customHeight="1">
      <c r="A702" s="52"/>
      <c r="B702" s="71"/>
      <c r="C702" s="18"/>
      <c r="D702" s="19"/>
      <c r="E702" s="37"/>
      <c r="F702" s="38"/>
    </row>
    <row r="703" spans="1:6" s="20" customFormat="1" ht="18.75" customHeight="1">
      <c r="A703" s="52"/>
      <c r="B703" s="71"/>
      <c r="C703" s="18"/>
      <c r="D703" s="19"/>
      <c r="E703" s="37"/>
      <c r="F703" s="38"/>
    </row>
    <row r="704" spans="1:6" s="20" customFormat="1" ht="18.75" customHeight="1">
      <c r="A704" s="52"/>
      <c r="B704" s="71"/>
      <c r="C704" s="18"/>
      <c r="D704" s="19"/>
      <c r="E704" s="37"/>
      <c r="F704" s="38"/>
    </row>
    <row r="705" spans="1:6" s="20" customFormat="1" ht="18.75" customHeight="1">
      <c r="A705" s="52"/>
      <c r="B705" s="71"/>
      <c r="C705" s="18"/>
      <c r="D705" s="19"/>
      <c r="E705" s="37"/>
      <c r="F705" s="38"/>
    </row>
    <row r="706" spans="1:6" s="20" customFormat="1" ht="18.75" customHeight="1">
      <c r="A706" s="52"/>
      <c r="B706" s="71"/>
      <c r="C706" s="18"/>
      <c r="D706" s="19"/>
      <c r="E706" s="37"/>
      <c r="F706" s="38"/>
    </row>
    <row r="707" spans="1:6" s="20" customFormat="1" ht="18.75" customHeight="1">
      <c r="A707" s="52"/>
      <c r="B707" s="71"/>
      <c r="C707" s="18"/>
      <c r="D707" s="19"/>
      <c r="E707" s="37"/>
      <c r="F707" s="38"/>
    </row>
    <row r="708" spans="1:6" s="20" customFormat="1" ht="18.75" customHeight="1">
      <c r="A708" s="52"/>
      <c r="B708" s="71"/>
      <c r="C708" s="18"/>
      <c r="D708" s="19"/>
      <c r="E708" s="37"/>
      <c r="F708" s="38"/>
    </row>
    <row r="709" spans="1:6" s="20" customFormat="1" ht="18.75" customHeight="1">
      <c r="A709" s="107"/>
      <c r="B709" s="906" t="s">
        <v>914</v>
      </c>
      <c r="C709" s="906"/>
      <c r="D709" s="906"/>
      <c r="E709" s="37"/>
      <c r="F709" s="37"/>
    </row>
    <row r="710" spans="1:6" s="20" customFormat="1" ht="18.75" customHeight="1">
      <c r="A710" s="107"/>
      <c r="B710" s="108"/>
      <c r="C710" s="18"/>
      <c r="D710" s="19"/>
      <c r="E710" s="37"/>
      <c r="F710" s="38"/>
    </row>
    <row r="711" spans="1:6" ht="15">
      <c r="A711" s="107"/>
      <c r="B711" s="109" t="s">
        <v>915</v>
      </c>
      <c r="C711" s="18"/>
      <c r="D711" s="19"/>
      <c r="E711" s="37"/>
      <c r="F711" s="38">
        <f>F316</f>
        <v>0</v>
      </c>
    </row>
    <row r="712" spans="1:6" ht="14.25">
      <c r="A712" s="107"/>
      <c r="B712" s="109"/>
      <c r="C712" s="18"/>
      <c r="D712" s="19"/>
      <c r="E712" s="37"/>
      <c r="F712" s="37"/>
    </row>
    <row r="713" spans="1:6" ht="15">
      <c r="A713" s="107"/>
      <c r="B713" s="109" t="s">
        <v>916</v>
      </c>
      <c r="C713" s="18"/>
      <c r="D713" s="19"/>
      <c r="E713" s="37"/>
      <c r="F713" s="38">
        <f>F688</f>
        <v>0</v>
      </c>
    </row>
    <row r="714" spans="1:6" ht="14.25">
      <c r="A714" s="107"/>
      <c r="B714" s="109"/>
      <c r="C714" s="18"/>
      <c r="D714" s="19"/>
      <c r="E714" s="37"/>
      <c r="F714" s="37"/>
    </row>
    <row r="715" spans="1:6" ht="15">
      <c r="A715" s="52"/>
      <c r="B715" s="75" t="s">
        <v>1194</v>
      </c>
      <c r="C715" s="32"/>
      <c r="D715" s="33"/>
      <c r="E715" s="34"/>
      <c r="F715" s="35">
        <f>SUM(F711:F714)</f>
        <v>0</v>
      </c>
    </row>
    <row r="719" spans="2:6" ht="12">
      <c r="B719" s="2" t="s">
        <v>917</v>
      </c>
      <c r="D719" s="901" t="s">
        <v>918</v>
      </c>
      <c r="E719" s="901"/>
      <c r="F719" s="901"/>
    </row>
    <row r="722" spans="4:6" ht="12">
      <c r="D722" s="112"/>
      <c r="E722" s="112"/>
      <c r="F722" s="112"/>
    </row>
    <row r="724" spans="4:6" ht="12">
      <c r="D724" s="902" t="s">
        <v>919</v>
      </c>
      <c r="E724" s="902"/>
      <c r="F724" s="902"/>
    </row>
  </sheetData>
  <sheetProtection selectLockedCells="1" selectUnlockedCells="1"/>
  <mergeCells count="8">
    <mergeCell ref="D719:F719"/>
    <mergeCell ref="D724:F724"/>
    <mergeCell ref="B3:C3"/>
    <mergeCell ref="B300:D300"/>
    <mergeCell ref="B302:C302"/>
    <mergeCell ref="B670:D670"/>
    <mergeCell ref="B684:C684"/>
    <mergeCell ref="B709:D709"/>
  </mergeCells>
  <printOptions/>
  <pageMargins left="0.5902777777777778" right="0.15763888888888888" top="1.1979166666666667" bottom="0.39375" header="0.39375" footer="0.5118055555555555"/>
  <pageSetup horizontalDpi="300" verticalDpi="300" orientation="portrait" paperSize="9" r:id="rId2"/>
  <headerFooter alignWithMargins="0">
    <oddHeader>&amp;LZOP : OŠ-RO ,       T.D. 59/17
INVESTITOR : OSNOVNA ŠKOLA ROVIŠĆE, ROVIŠĆE, V. Nazora 1
GRAĐEVINA : OSNOVNA ŠKOLA ROVIŠĆE Po+P+2  i  ŠKOLSKO-SPORTSKA DVORANA
LOKACIJA : ROVIŠĆE, V. Nazora 1, k.č.br. 564/1, k.o. Rovišće&amp;R&amp;P</oddHeader>
  </headerFooter>
  <rowBreaks count="1" manualBreakCount="1">
    <brk id="557" max="255" man="1"/>
  </rowBreaks>
  <drawing r:id="rId1"/>
</worksheet>
</file>

<file path=xl/worksheets/sheet2.xml><?xml version="1.0" encoding="utf-8"?>
<worksheet xmlns="http://schemas.openxmlformats.org/spreadsheetml/2006/main" xmlns:r="http://schemas.openxmlformats.org/officeDocument/2006/relationships">
  <dimension ref="A1:F824"/>
  <sheetViews>
    <sheetView view="pageBreakPreview" zoomScaleSheetLayoutView="100" zoomScalePageLayoutView="0" workbookViewId="0" topLeftCell="A1">
      <selection activeCell="E776" sqref="E776"/>
    </sheetView>
  </sheetViews>
  <sheetFormatPr defaultColWidth="9.140625" defaultRowHeight="12.75"/>
  <cols>
    <col min="1" max="1" width="4.421875" style="1" customWidth="1"/>
    <col min="2" max="2" width="45.8515625" style="113" customWidth="1"/>
    <col min="3" max="3" width="6.7109375" style="3" customWidth="1"/>
    <col min="4" max="4" width="10.28125" style="4" customWidth="1"/>
    <col min="5" max="5" width="12.421875" style="114" customWidth="1"/>
    <col min="6" max="6" width="14.421875" style="115" customWidth="1"/>
    <col min="7" max="16384" width="9.140625" style="5" customWidth="1"/>
  </cols>
  <sheetData>
    <row r="1" spans="1:6" s="11" customFormat="1" ht="17.25" customHeight="1">
      <c r="A1" s="6" t="s">
        <v>1033</v>
      </c>
      <c r="B1" s="116" t="s">
        <v>1034</v>
      </c>
      <c r="C1" s="8"/>
      <c r="D1" s="9"/>
      <c r="E1" s="117"/>
      <c r="F1" s="118"/>
    </row>
    <row r="2" spans="1:6" s="11" customFormat="1" ht="17.25" customHeight="1">
      <c r="A2" s="12"/>
      <c r="B2" s="119"/>
      <c r="C2" s="8"/>
      <c r="D2" s="9"/>
      <c r="E2" s="117"/>
      <c r="F2" s="118"/>
    </row>
    <row r="3" spans="1:6" s="16" customFormat="1" ht="15" customHeight="1">
      <c r="A3" s="14"/>
      <c r="B3" s="908" t="s">
        <v>920</v>
      </c>
      <c r="C3" s="908"/>
      <c r="D3" s="15"/>
      <c r="E3" s="15"/>
      <c r="F3" s="70"/>
    </row>
    <row r="4" spans="1:6" s="20" customFormat="1" ht="12" customHeight="1">
      <c r="A4" s="14"/>
      <c r="B4" s="120"/>
      <c r="C4" s="18"/>
      <c r="D4" s="19"/>
      <c r="E4" s="19"/>
      <c r="F4" s="37"/>
    </row>
    <row r="5" spans="1:6" s="20" customFormat="1" ht="73.5" customHeight="1">
      <c r="A5" s="14"/>
      <c r="B5" s="120" t="s">
        <v>1036</v>
      </c>
      <c r="C5" s="18"/>
      <c r="D5" s="19"/>
      <c r="E5" s="19"/>
      <c r="F5" s="37"/>
    </row>
    <row r="6" spans="1:6" s="20" customFormat="1" ht="12" customHeight="1">
      <c r="A6" s="14"/>
      <c r="B6" s="120"/>
      <c r="C6" s="18"/>
      <c r="D6" s="19"/>
      <c r="E6" s="19"/>
      <c r="F6" s="37"/>
    </row>
    <row r="7" spans="1:6" s="20" customFormat="1" ht="71.25" customHeight="1">
      <c r="A7" s="14" t="s">
        <v>1037</v>
      </c>
      <c r="B7" s="120" t="s">
        <v>921</v>
      </c>
      <c r="C7" s="21"/>
      <c r="D7" s="22"/>
      <c r="E7" s="22"/>
      <c r="F7" s="22"/>
    </row>
    <row r="8" spans="1:6" s="20" customFormat="1" ht="15" customHeight="1">
      <c r="A8" s="14"/>
      <c r="B8" s="120"/>
      <c r="C8" s="21" t="s">
        <v>1039</v>
      </c>
      <c r="D8" s="22">
        <v>1900</v>
      </c>
      <c r="E8" s="22"/>
      <c r="F8" s="22"/>
    </row>
    <row r="9" spans="1:6" s="20" customFormat="1" ht="15" customHeight="1">
      <c r="A9" s="14"/>
      <c r="B9" s="120"/>
      <c r="C9" s="21"/>
      <c r="D9" s="22"/>
      <c r="E9" s="22"/>
      <c r="F9" s="22"/>
    </row>
    <row r="10" spans="1:6" s="20" customFormat="1" ht="57.75" customHeight="1">
      <c r="A10" s="14" t="s">
        <v>1040</v>
      </c>
      <c r="B10" s="120" t="s">
        <v>922</v>
      </c>
      <c r="C10" s="21"/>
      <c r="D10" s="22"/>
      <c r="E10" s="22"/>
      <c r="F10" s="24"/>
    </row>
    <row r="11" spans="1:6" s="20" customFormat="1" ht="18" customHeight="1">
      <c r="A11" s="14"/>
      <c r="B11" s="121"/>
      <c r="C11" s="21" t="s">
        <v>1039</v>
      </c>
      <c r="D11" s="22">
        <v>220</v>
      </c>
      <c r="E11" s="22"/>
      <c r="F11" s="22"/>
    </row>
    <row r="12" spans="1:6" s="20" customFormat="1" ht="6.75" customHeight="1" hidden="1">
      <c r="A12" s="14"/>
      <c r="B12" s="120"/>
      <c r="C12" s="21"/>
      <c r="D12" s="26"/>
      <c r="E12" s="22"/>
      <c r="F12" s="22"/>
    </row>
    <row r="13" spans="1:6" s="20" customFormat="1" ht="14.25" customHeight="1">
      <c r="A13" s="14"/>
      <c r="B13" s="120"/>
      <c r="C13" s="21"/>
      <c r="D13" s="26"/>
      <c r="E13" s="22"/>
      <c r="F13" s="22"/>
    </row>
    <row r="14" spans="1:6" s="20" customFormat="1" ht="58.5" customHeight="1">
      <c r="A14" s="14" t="s">
        <v>1042</v>
      </c>
      <c r="B14" s="120" t="s">
        <v>923</v>
      </c>
      <c r="C14" s="21"/>
      <c r="D14" s="26"/>
      <c r="E14" s="22"/>
      <c r="F14" s="22"/>
    </row>
    <row r="15" spans="1:6" s="20" customFormat="1" ht="14.25" customHeight="1">
      <c r="A15" s="14"/>
      <c r="B15" s="120"/>
      <c r="C15" s="21" t="s">
        <v>1039</v>
      </c>
      <c r="D15" s="22">
        <v>30</v>
      </c>
      <c r="E15" s="22"/>
      <c r="F15" s="22"/>
    </row>
    <row r="16" spans="1:6" s="20" customFormat="1" ht="14.25" customHeight="1">
      <c r="A16" s="14"/>
      <c r="B16" s="120"/>
      <c r="C16" s="21"/>
      <c r="D16" s="22"/>
      <c r="E16" s="22"/>
      <c r="F16" s="22"/>
    </row>
    <row r="17" spans="1:6" s="20" customFormat="1" ht="48.75" customHeight="1">
      <c r="A17" s="14" t="s">
        <v>1051</v>
      </c>
      <c r="B17" s="120" t="s">
        <v>924</v>
      </c>
      <c r="C17" s="21"/>
      <c r="D17" s="26"/>
      <c r="E17" s="22"/>
      <c r="F17" s="22"/>
    </row>
    <row r="18" spans="1:6" s="20" customFormat="1" ht="14.25" customHeight="1">
      <c r="A18" s="14"/>
      <c r="B18" s="120"/>
      <c r="C18" s="21" t="s">
        <v>1039</v>
      </c>
      <c r="D18" s="22">
        <v>120</v>
      </c>
      <c r="E18" s="22"/>
      <c r="F18" s="22"/>
    </row>
    <row r="19" spans="1:6" s="20" customFormat="1" ht="14.25" customHeight="1">
      <c r="A19" s="14"/>
      <c r="B19" s="120"/>
      <c r="C19" s="21"/>
      <c r="D19" s="26"/>
      <c r="E19" s="22"/>
      <c r="F19" s="22"/>
    </row>
    <row r="20" spans="1:6" s="20" customFormat="1" ht="31.5" customHeight="1">
      <c r="A20" s="14" t="s">
        <v>1055</v>
      </c>
      <c r="B20" s="120" t="s">
        <v>925</v>
      </c>
      <c r="C20" s="21"/>
      <c r="D20" s="22"/>
      <c r="E20" s="22"/>
      <c r="F20" s="24"/>
    </row>
    <row r="21" spans="1:6" s="20" customFormat="1" ht="13.5" customHeight="1">
      <c r="A21" s="14"/>
      <c r="B21" s="120" t="s">
        <v>1044</v>
      </c>
      <c r="C21" s="21" t="s">
        <v>1045</v>
      </c>
      <c r="D21" s="22">
        <v>125</v>
      </c>
      <c r="E21" s="22"/>
      <c r="F21" s="22"/>
    </row>
    <row r="22" spans="1:6" s="20" customFormat="1" ht="13.5" customHeight="1">
      <c r="A22" s="14"/>
      <c r="B22" s="120" t="s">
        <v>1046</v>
      </c>
      <c r="C22" s="21" t="s">
        <v>1045</v>
      </c>
      <c r="D22" s="22">
        <v>80</v>
      </c>
      <c r="E22" s="22"/>
      <c r="F22" s="22"/>
    </row>
    <row r="23" spans="1:6" s="20" customFormat="1" ht="13.5" customHeight="1">
      <c r="A23" s="14"/>
      <c r="B23" s="120" t="s">
        <v>1047</v>
      </c>
      <c r="C23" s="21" t="s">
        <v>1048</v>
      </c>
      <c r="D23" s="22">
        <v>1</v>
      </c>
      <c r="E23" s="22"/>
      <c r="F23" s="22"/>
    </row>
    <row r="24" spans="1:6" s="20" customFormat="1" ht="13.5" customHeight="1">
      <c r="A24" s="14"/>
      <c r="B24" s="120" t="s">
        <v>1049</v>
      </c>
      <c r="C24" s="21" t="s">
        <v>1045</v>
      </c>
      <c r="D24" s="22">
        <v>90</v>
      </c>
      <c r="E24" s="22"/>
      <c r="F24" s="22"/>
    </row>
    <row r="25" spans="1:6" s="20" customFormat="1" ht="13.5" customHeight="1">
      <c r="A25" s="14"/>
      <c r="B25" s="120" t="s">
        <v>926</v>
      </c>
      <c r="C25" s="21" t="s">
        <v>1045</v>
      </c>
      <c r="D25" s="22">
        <v>15</v>
      </c>
      <c r="E25" s="22"/>
      <c r="F25" s="22"/>
    </row>
    <row r="26" spans="1:6" s="20" customFormat="1" ht="13.5" customHeight="1">
      <c r="A26" s="14"/>
      <c r="B26" s="120" t="s">
        <v>927</v>
      </c>
      <c r="C26" s="21" t="s">
        <v>1045</v>
      </c>
      <c r="D26" s="22">
        <v>15</v>
      </c>
      <c r="E26" s="22"/>
      <c r="F26" s="22"/>
    </row>
    <row r="27" spans="1:6" s="20" customFormat="1" ht="16.5" customHeight="1">
      <c r="A27" s="14"/>
      <c r="B27" s="120"/>
      <c r="C27" s="21"/>
      <c r="D27" s="26"/>
      <c r="E27" s="22"/>
      <c r="F27" s="22"/>
    </row>
    <row r="28" spans="1:6" s="20" customFormat="1" ht="59.25" customHeight="1">
      <c r="A28" s="14" t="s">
        <v>1057</v>
      </c>
      <c r="B28" s="120" t="s">
        <v>928</v>
      </c>
      <c r="C28" s="21"/>
      <c r="D28" s="26"/>
      <c r="E28" s="22"/>
      <c r="F28" s="22"/>
    </row>
    <row r="29" spans="1:6" s="20" customFormat="1" ht="14.25">
      <c r="A29" s="14"/>
      <c r="B29" s="120" t="s">
        <v>1053</v>
      </c>
      <c r="C29" s="21" t="s">
        <v>1045</v>
      </c>
      <c r="D29" s="26">
        <v>330</v>
      </c>
      <c r="E29" s="22"/>
      <c r="F29" s="22"/>
    </row>
    <row r="30" spans="1:6" s="20" customFormat="1" ht="14.25">
      <c r="A30" s="14"/>
      <c r="B30" s="120" t="s">
        <v>1054</v>
      </c>
      <c r="C30" s="21" t="s">
        <v>1048</v>
      </c>
      <c r="D30" s="26">
        <v>8</v>
      </c>
      <c r="E30" s="22"/>
      <c r="F30" s="22"/>
    </row>
    <row r="31" spans="1:6" s="20" customFormat="1" ht="14.25">
      <c r="A31" s="14"/>
      <c r="B31" s="120"/>
      <c r="C31" s="21"/>
      <c r="D31" s="26"/>
      <c r="E31" s="22"/>
      <c r="F31" s="22"/>
    </row>
    <row r="32" spans="1:6" s="20" customFormat="1" ht="58.5" customHeight="1">
      <c r="A32" s="14" t="s">
        <v>1059</v>
      </c>
      <c r="B32" s="120" t="s">
        <v>1058</v>
      </c>
      <c r="C32" s="21"/>
      <c r="D32" s="26"/>
      <c r="E32" s="22"/>
      <c r="F32" s="22"/>
    </row>
    <row r="33" spans="1:6" s="20" customFormat="1" ht="14.25">
      <c r="A33" s="14"/>
      <c r="B33" s="120"/>
      <c r="C33" s="21" t="s">
        <v>1045</v>
      </c>
      <c r="D33" s="26">
        <v>140</v>
      </c>
      <c r="E33" s="22"/>
      <c r="F33" s="22"/>
    </row>
    <row r="34" spans="1:6" s="20" customFormat="1" ht="14.25">
      <c r="A34" s="14"/>
      <c r="B34" s="120"/>
      <c r="C34" s="21"/>
      <c r="D34" s="26"/>
      <c r="E34" s="22"/>
      <c r="F34" s="22"/>
    </row>
    <row r="35" spans="1:6" s="20" customFormat="1" ht="144" customHeight="1">
      <c r="A35" s="14" t="s">
        <v>1063</v>
      </c>
      <c r="B35" s="120" t="s">
        <v>929</v>
      </c>
      <c r="C35" s="21"/>
      <c r="D35" s="26"/>
      <c r="E35" s="22"/>
      <c r="F35" s="22"/>
    </row>
    <row r="36" spans="1:6" s="20" customFormat="1" ht="14.25">
      <c r="A36" s="14"/>
      <c r="B36" s="120"/>
      <c r="C36" s="21" t="s">
        <v>1048</v>
      </c>
      <c r="D36" s="26">
        <v>1</v>
      </c>
      <c r="E36" s="22"/>
      <c r="F36" s="22"/>
    </row>
    <row r="37" spans="1:6" s="20" customFormat="1" ht="14.25">
      <c r="A37" s="14"/>
      <c r="B37" s="120"/>
      <c r="C37" s="21"/>
      <c r="D37" s="26"/>
      <c r="E37" s="22"/>
      <c r="F37" s="22"/>
    </row>
    <row r="38" spans="1:6" s="20" customFormat="1" ht="73.5" customHeight="1">
      <c r="A38" s="14" t="s">
        <v>1128</v>
      </c>
      <c r="B38" s="122" t="s">
        <v>930</v>
      </c>
      <c r="C38" s="21"/>
      <c r="D38" s="26"/>
      <c r="E38" s="22"/>
      <c r="F38" s="22"/>
    </row>
    <row r="39" spans="1:6" s="20" customFormat="1" ht="14.25">
      <c r="A39" s="14"/>
      <c r="B39" s="120"/>
      <c r="C39" s="21" t="s">
        <v>1039</v>
      </c>
      <c r="D39" s="26">
        <v>35</v>
      </c>
      <c r="E39" s="22"/>
      <c r="F39" s="22"/>
    </row>
    <row r="40" spans="1:6" s="20" customFormat="1" ht="14.25">
      <c r="A40" s="14"/>
      <c r="B40" s="120"/>
      <c r="C40" s="21"/>
      <c r="D40" s="26"/>
      <c r="E40" s="22"/>
      <c r="F40" s="22"/>
    </row>
    <row r="41" spans="1:6" s="20" customFormat="1" ht="55.5" customHeight="1">
      <c r="A41" s="14" t="s">
        <v>1069</v>
      </c>
      <c r="B41" s="120" t="s">
        <v>931</v>
      </c>
      <c r="C41" s="21"/>
      <c r="D41" s="26"/>
      <c r="E41" s="22"/>
      <c r="F41" s="22"/>
    </row>
    <row r="42" spans="1:6" s="20" customFormat="1" ht="14.25">
      <c r="A42" s="14"/>
      <c r="B42" s="120"/>
      <c r="C42" s="21" t="s">
        <v>1045</v>
      </c>
      <c r="D42" s="26">
        <v>13</v>
      </c>
      <c r="E42" s="22"/>
      <c r="F42" s="22"/>
    </row>
    <row r="43" spans="1:6" s="20" customFormat="1" ht="14.25">
      <c r="A43" s="14"/>
      <c r="B43" s="120"/>
      <c r="C43" s="21"/>
      <c r="D43" s="26"/>
      <c r="E43" s="22"/>
      <c r="F43" s="22"/>
    </row>
    <row r="44" spans="1:6" s="20" customFormat="1" ht="27.75" customHeight="1">
      <c r="A44" s="14" t="s">
        <v>1071</v>
      </c>
      <c r="B44" s="120" t="s">
        <v>932</v>
      </c>
      <c r="C44" s="21"/>
      <c r="D44" s="26"/>
      <c r="E44" s="22"/>
      <c r="F44" s="22"/>
    </row>
    <row r="45" spans="1:6" s="20" customFormat="1" ht="15" customHeight="1">
      <c r="A45" s="14"/>
      <c r="B45" s="120"/>
      <c r="C45" s="21" t="s">
        <v>1048</v>
      </c>
      <c r="D45" s="26">
        <v>1</v>
      </c>
      <c r="E45" s="22"/>
      <c r="F45" s="22"/>
    </row>
    <row r="46" spans="1:6" s="20" customFormat="1" ht="14.25">
      <c r="A46" s="14"/>
      <c r="B46" s="120"/>
      <c r="C46" s="21"/>
      <c r="D46" s="26"/>
      <c r="E46" s="22"/>
      <c r="F46" s="22"/>
    </row>
    <row r="47" spans="1:6" s="20" customFormat="1" ht="59.25" customHeight="1">
      <c r="A47" s="14" t="s">
        <v>1073</v>
      </c>
      <c r="B47" s="120" t="s">
        <v>1064</v>
      </c>
      <c r="C47" s="21"/>
      <c r="D47" s="26"/>
      <c r="E47" s="22"/>
      <c r="F47" s="22"/>
    </row>
    <row r="48" spans="1:6" s="20" customFormat="1" ht="14.25">
      <c r="A48" s="14"/>
      <c r="B48" s="120" t="s">
        <v>1065</v>
      </c>
      <c r="C48" s="21" t="s">
        <v>1048</v>
      </c>
      <c r="D48" s="26">
        <v>10</v>
      </c>
      <c r="E48" s="22"/>
      <c r="F48" s="22"/>
    </row>
    <row r="49" spans="1:6" s="20" customFormat="1" ht="14.25" customHeight="1">
      <c r="A49" s="14"/>
      <c r="B49" s="120" t="s">
        <v>1066</v>
      </c>
      <c r="C49" s="21" t="s">
        <v>1048</v>
      </c>
      <c r="D49" s="26">
        <v>105</v>
      </c>
      <c r="E49" s="22"/>
      <c r="F49" s="22"/>
    </row>
    <row r="50" spans="1:6" s="20" customFormat="1" ht="14.25">
      <c r="A50" s="14"/>
      <c r="B50" s="120"/>
      <c r="C50" s="21"/>
      <c r="D50" s="26"/>
      <c r="E50" s="22"/>
      <c r="F50" s="22"/>
    </row>
    <row r="51" spans="1:6" s="20" customFormat="1" ht="48" customHeight="1">
      <c r="A51" s="14" t="s">
        <v>1075</v>
      </c>
      <c r="B51" s="120" t="s">
        <v>1070</v>
      </c>
      <c r="C51" s="21"/>
      <c r="D51" s="26"/>
      <c r="E51" s="22"/>
      <c r="F51" s="22"/>
    </row>
    <row r="52" spans="1:6" s="20" customFormat="1" ht="14.25">
      <c r="A52" s="14"/>
      <c r="B52" s="120"/>
      <c r="C52" s="21" t="s">
        <v>1048</v>
      </c>
      <c r="D52" s="26">
        <v>140</v>
      </c>
      <c r="E52" s="22"/>
      <c r="F52" s="22"/>
    </row>
    <row r="53" spans="1:6" s="20" customFormat="1" ht="14.25">
      <c r="A53" s="14"/>
      <c r="B53" s="120"/>
      <c r="C53" s="21"/>
      <c r="D53" s="26"/>
      <c r="E53" s="22"/>
      <c r="F53" s="22"/>
    </row>
    <row r="54" spans="1:6" s="20" customFormat="1" ht="87" customHeight="1">
      <c r="A54" s="14" t="s">
        <v>1080</v>
      </c>
      <c r="B54" s="122" t="s">
        <v>933</v>
      </c>
      <c r="C54" s="21"/>
      <c r="D54" s="26"/>
      <c r="E54" s="22"/>
      <c r="F54" s="22"/>
    </row>
    <row r="55" spans="1:6" s="20" customFormat="1" ht="14.25">
      <c r="A55" s="14"/>
      <c r="B55" s="120" t="s">
        <v>1077</v>
      </c>
      <c r="C55" s="21" t="s">
        <v>1039</v>
      </c>
      <c r="D55" s="26">
        <v>950</v>
      </c>
      <c r="E55" s="22"/>
      <c r="F55" s="22"/>
    </row>
    <row r="56" spans="1:6" s="20" customFormat="1" ht="14.25">
      <c r="A56" s="14"/>
      <c r="B56" s="120" t="s">
        <v>1079</v>
      </c>
      <c r="C56" s="21" t="s">
        <v>1045</v>
      </c>
      <c r="D56" s="26">
        <v>410</v>
      </c>
      <c r="E56" s="22"/>
      <c r="F56" s="22"/>
    </row>
    <row r="57" spans="1:6" s="20" customFormat="1" ht="14.25">
      <c r="A57" s="14"/>
      <c r="B57" s="120"/>
      <c r="C57" s="21"/>
      <c r="D57" s="26"/>
      <c r="E57" s="22"/>
      <c r="F57" s="22"/>
    </row>
    <row r="58" spans="1:6" s="20" customFormat="1" ht="87" customHeight="1">
      <c r="A58" s="14" t="s">
        <v>1082</v>
      </c>
      <c r="B58" s="122" t="s">
        <v>934</v>
      </c>
      <c r="C58" s="21"/>
      <c r="D58" s="26"/>
      <c r="E58" s="22"/>
      <c r="F58" s="22"/>
    </row>
    <row r="59" spans="1:6" s="20" customFormat="1" ht="14.25">
      <c r="A59" s="14"/>
      <c r="B59" s="120"/>
      <c r="C59" s="21" t="s">
        <v>1039</v>
      </c>
      <c r="D59" s="26">
        <v>1350</v>
      </c>
      <c r="E59" s="22"/>
      <c r="F59" s="22"/>
    </row>
    <row r="60" spans="1:6" s="20" customFormat="1" ht="14.25">
      <c r="A60" s="14"/>
      <c r="B60" s="120"/>
      <c r="C60" s="21"/>
      <c r="D60" s="26"/>
      <c r="E60" s="22"/>
      <c r="F60" s="22"/>
    </row>
    <row r="61" spans="1:6" s="20" customFormat="1" ht="90" customHeight="1">
      <c r="A61" s="14" t="s">
        <v>1084</v>
      </c>
      <c r="B61" s="122" t="s">
        <v>935</v>
      </c>
      <c r="C61" s="21"/>
      <c r="D61" s="26"/>
      <c r="E61" s="22"/>
      <c r="F61" s="22"/>
    </row>
    <row r="62" spans="1:6" s="20" customFormat="1" ht="14.25">
      <c r="A62" s="14"/>
      <c r="B62" s="120"/>
      <c r="C62" s="21" t="s">
        <v>1086</v>
      </c>
      <c r="D62" s="26">
        <v>440</v>
      </c>
      <c r="E62" s="22"/>
      <c r="F62" s="22"/>
    </row>
    <row r="63" spans="1:6" s="20" customFormat="1" ht="14.25">
      <c r="A63" s="14"/>
      <c r="B63" s="120"/>
      <c r="C63" s="21"/>
      <c r="D63" s="26"/>
      <c r="E63" s="22"/>
      <c r="F63" s="22"/>
    </row>
    <row r="64" spans="1:6" s="20" customFormat="1" ht="44.25" customHeight="1">
      <c r="A64" s="14" t="s">
        <v>1087</v>
      </c>
      <c r="B64" s="122" t="s">
        <v>1088</v>
      </c>
      <c r="C64" s="21"/>
      <c r="D64" s="26"/>
      <c r="E64" s="22"/>
      <c r="F64" s="22"/>
    </row>
    <row r="65" spans="1:6" s="20" customFormat="1" ht="14.25">
      <c r="A65" s="14"/>
      <c r="B65" s="120"/>
      <c r="C65" s="21" t="s">
        <v>1086</v>
      </c>
      <c r="D65" s="26">
        <v>710</v>
      </c>
      <c r="E65" s="22"/>
      <c r="F65" s="22"/>
    </row>
    <row r="66" spans="1:6" s="20" customFormat="1" ht="14.25">
      <c r="A66" s="14"/>
      <c r="B66" s="120"/>
      <c r="C66" s="21"/>
      <c r="D66" s="26"/>
      <c r="E66" s="22"/>
      <c r="F66" s="22"/>
    </row>
    <row r="67" spans="1:6" s="20" customFormat="1" ht="103.5" customHeight="1">
      <c r="A67" s="14" t="s">
        <v>1089</v>
      </c>
      <c r="B67" s="120" t="s">
        <v>1090</v>
      </c>
      <c r="C67" s="21"/>
      <c r="D67" s="26"/>
      <c r="E67" s="22"/>
      <c r="F67" s="22"/>
    </row>
    <row r="68" spans="1:6" s="20" customFormat="1" ht="14.25">
      <c r="A68" s="14"/>
      <c r="B68" s="120"/>
      <c r="C68" s="21" t="s">
        <v>1086</v>
      </c>
      <c r="D68" s="26">
        <v>3</v>
      </c>
      <c r="E68" s="22"/>
      <c r="F68" s="22"/>
    </row>
    <row r="69" spans="1:6" s="20" customFormat="1" ht="14.25">
      <c r="A69" s="14"/>
      <c r="B69" s="120"/>
      <c r="C69" s="21"/>
      <c r="D69" s="26"/>
      <c r="E69" s="22"/>
      <c r="F69" s="22"/>
    </row>
    <row r="70" spans="1:6" s="20" customFormat="1" ht="72.75" customHeight="1">
      <c r="A70" s="14" t="s">
        <v>1091</v>
      </c>
      <c r="B70" s="120" t="s">
        <v>1104</v>
      </c>
      <c r="C70" s="21"/>
      <c r="D70" s="26"/>
      <c r="E70" s="22"/>
      <c r="F70" s="22"/>
    </row>
    <row r="71" spans="1:6" s="20" customFormat="1" ht="14.25">
      <c r="A71" s="14"/>
      <c r="B71" s="120"/>
      <c r="C71" s="21" t="s">
        <v>1048</v>
      </c>
      <c r="D71" s="26">
        <v>4</v>
      </c>
      <c r="E71" s="22"/>
      <c r="F71" s="22"/>
    </row>
    <row r="72" spans="1:6" s="20" customFormat="1" ht="14.25">
      <c r="A72" s="14"/>
      <c r="B72" s="120"/>
      <c r="C72" s="21"/>
      <c r="D72" s="26"/>
      <c r="E72" s="22"/>
      <c r="F72" s="22"/>
    </row>
    <row r="73" spans="1:6" s="20" customFormat="1" ht="102" customHeight="1">
      <c r="A73" s="14" t="s">
        <v>1093</v>
      </c>
      <c r="B73" s="120" t="s">
        <v>1060</v>
      </c>
      <c r="C73" s="21"/>
      <c r="D73" s="26"/>
      <c r="E73" s="22"/>
      <c r="F73" s="22"/>
    </row>
    <row r="74" spans="1:6" s="20" customFormat="1" ht="14.25">
      <c r="A74" s="14"/>
      <c r="B74" s="120" t="s">
        <v>1061</v>
      </c>
      <c r="C74" s="21" t="s">
        <v>1048</v>
      </c>
      <c r="D74" s="26">
        <v>3</v>
      </c>
      <c r="E74" s="22"/>
      <c r="F74" s="22"/>
    </row>
    <row r="75" spans="1:6" s="20" customFormat="1" ht="14.25">
      <c r="A75" s="14"/>
      <c r="B75" s="120" t="s">
        <v>1062</v>
      </c>
      <c r="C75" s="21" t="s">
        <v>1048</v>
      </c>
      <c r="D75" s="26">
        <v>3</v>
      </c>
      <c r="E75" s="22"/>
      <c r="F75" s="22"/>
    </row>
    <row r="76" spans="1:6" s="20" customFormat="1" ht="14.25">
      <c r="A76" s="14"/>
      <c r="B76" s="120"/>
      <c r="C76" s="21"/>
      <c r="D76" s="26"/>
      <c r="E76" s="22"/>
      <c r="F76" s="22"/>
    </row>
    <row r="77" spans="1:6" s="20" customFormat="1" ht="128.25" customHeight="1">
      <c r="A77" s="14" t="s">
        <v>1095</v>
      </c>
      <c r="B77" s="120" t="s">
        <v>1094</v>
      </c>
      <c r="C77" s="21"/>
      <c r="D77" s="26"/>
      <c r="E77" s="22"/>
      <c r="F77" s="22"/>
    </row>
    <row r="78" spans="1:6" s="20" customFormat="1" ht="14.25">
      <c r="A78" s="14"/>
      <c r="B78" s="120"/>
      <c r="C78" s="21" t="s">
        <v>1086</v>
      </c>
      <c r="D78" s="26">
        <v>360</v>
      </c>
      <c r="E78" s="22"/>
      <c r="F78" s="22"/>
    </row>
    <row r="79" spans="1:6" s="20" customFormat="1" ht="14.25">
      <c r="A79" s="14"/>
      <c r="B79" s="120"/>
      <c r="C79" s="21" t="s">
        <v>1039</v>
      </c>
      <c r="D79" s="26">
        <v>1800</v>
      </c>
      <c r="E79" s="22"/>
      <c r="F79" s="22"/>
    </row>
    <row r="80" spans="1:6" s="20" customFormat="1" ht="14.25">
      <c r="A80" s="14"/>
      <c r="B80" s="120"/>
      <c r="C80" s="21"/>
      <c r="D80" s="26"/>
      <c r="E80" s="22"/>
      <c r="F80" s="22"/>
    </row>
    <row r="81" spans="1:6" s="20" customFormat="1" ht="45" customHeight="1">
      <c r="A81" s="14" t="s">
        <v>1097</v>
      </c>
      <c r="B81" s="120" t="s">
        <v>936</v>
      </c>
      <c r="C81" s="21"/>
      <c r="D81" s="26"/>
      <c r="E81" s="22"/>
      <c r="F81" s="22"/>
    </row>
    <row r="82" spans="1:6" s="20" customFormat="1" ht="14.25">
      <c r="A82" s="14"/>
      <c r="B82" s="120"/>
      <c r="C82" s="21" t="s">
        <v>1048</v>
      </c>
      <c r="D82" s="26">
        <v>3</v>
      </c>
      <c r="E82" s="22"/>
      <c r="F82" s="22"/>
    </row>
    <row r="83" spans="1:6" s="20" customFormat="1" ht="14.25">
      <c r="A83" s="14"/>
      <c r="B83" s="120"/>
      <c r="C83" s="21"/>
      <c r="D83" s="26"/>
      <c r="E83" s="22"/>
      <c r="F83" s="22"/>
    </row>
    <row r="84" spans="1:6" s="20" customFormat="1" ht="86.25" customHeight="1">
      <c r="A84" s="14" t="s">
        <v>1099</v>
      </c>
      <c r="B84" s="120" t="s">
        <v>937</v>
      </c>
      <c r="C84" s="21"/>
      <c r="D84" s="26"/>
      <c r="E84" s="22"/>
      <c r="F84" s="22"/>
    </row>
    <row r="85" spans="1:6" s="20" customFormat="1" ht="14.25">
      <c r="A85" s="14"/>
      <c r="B85" s="120"/>
      <c r="C85" s="21" t="s">
        <v>1039</v>
      </c>
      <c r="D85" s="26">
        <v>1700</v>
      </c>
      <c r="E85" s="22"/>
      <c r="F85" s="22"/>
    </row>
    <row r="86" spans="1:6" s="20" customFormat="1" ht="14.25">
      <c r="A86" s="14"/>
      <c r="B86" s="120"/>
      <c r="C86" s="21"/>
      <c r="D86" s="26"/>
      <c r="E86" s="22"/>
      <c r="F86" s="22"/>
    </row>
    <row r="87" spans="1:6" s="20" customFormat="1" ht="69" customHeight="1">
      <c r="A87" s="14" t="s">
        <v>1101</v>
      </c>
      <c r="B87" s="120" t="s">
        <v>938</v>
      </c>
      <c r="C87" s="21"/>
      <c r="D87" s="26"/>
      <c r="E87" s="22"/>
      <c r="F87" s="22"/>
    </row>
    <row r="88" spans="1:6" s="20" customFormat="1" ht="14.25">
      <c r="A88" s="14"/>
      <c r="B88" s="120"/>
      <c r="C88" s="21" t="s">
        <v>1086</v>
      </c>
      <c r="D88" s="26">
        <v>6</v>
      </c>
      <c r="E88" s="22"/>
      <c r="F88" s="22"/>
    </row>
    <row r="89" spans="1:6" s="20" customFormat="1" ht="14.25">
      <c r="A89" s="14"/>
      <c r="B89" s="120"/>
      <c r="C89" s="21"/>
      <c r="D89" s="26"/>
      <c r="E89" s="22"/>
      <c r="F89" s="22"/>
    </row>
    <row r="90" spans="1:6" s="20" customFormat="1" ht="101.25" customHeight="1">
      <c r="A90" s="14" t="s">
        <v>1103</v>
      </c>
      <c r="B90" s="120" t="s">
        <v>939</v>
      </c>
      <c r="C90" s="21"/>
      <c r="D90" s="26"/>
      <c r="E90" s="22"/>
      <c r="F90" s="22"/>
    </row>
    <row r="91" spans="1:6" s="20" customFormat="1" ht="14.25">
      <c r="A91" s="14"/>
      <c r="B91" s="120"/>
      <c r="C91" s="21" t="s">
        <v>1086</v>
      </c>
      <c r="D91" s="26">
        <v>5</v>
      </c>
      <c r="E91" s="22"/>
      <c r="F91" s="22"/>
    </row>
    <row r="92" spans="1:6" s="20" customFormat="1" ht="14.25">
      <c r="A92" s="14"/>
      <c r="B92" s="120"/>
      <c r="C92" s="21"/>
      <c r="D92" s="26"/>
      <c r="E92" s="22"/>
      <c r="F92" s="22"/>
    </row>
    <row r="93" spans="1:6" s="20" customFormat="1" ht="44.25" customHeight="1">
      <c r="A93" s="14" t="s">
        <v>1105</v>
      </c>
      <c r="B93" s="120" t="s">
        <v>940</v>
      </c>
      <c r="C93" s="21"/>
      <c r="D93" s="26"/>
      <c r="E93" s="22"/>
      <c r="F93" s="22"/>
    </row>
    <row r="94" spans="1:6" s="20" customFormat="1" ht="14.25">
      <c r="A94" s="14"/>
      <c r="B94" s="120"/>
      <c r="C94" s="21" t="s">
        <v>1045</v>
      </c>
      <c r="D94" s="26">
        <v>8</v>
      </c>
      <c r="E94" s="22"/>
      <c r="F94" s="22"/>
    </row>
    <row r="95" spans="1:6" s="20" customFormat="1" ht="14.25">
      <c r="A95" s="14"/>
      <c r="B95" s="120"/>
      <c r="C95" s="21"/>
      <c r="D95" s="26"/>
      <c r="E95" s="22"/>
      <c r="F95" s="22"/>
    </row>
    <row r="96" spans="1:6" s="20" customFormat="1" ht="47.25" customHeight="1">
      <c r="A96" s="14"/>
      <c r="B96" s="120" t="s">
        <v>941</v>
      </c>
      <c r="C96" s="21"/>
      <c r="D96" s="26"/>
      <c r="E96" s="22"/>
      <c r="F96" s="22"/>
    </row>
    <row r="97" spans="1:6" s="20" customFormat="1" ht="14.25">
      <c r="A97" s="14"/>
      <c r="B97" s="120"/>
      <c r="C97" s="21" t="s">
        <v>1048</v>
      </c>
      <c r="D97" s="26">
        <v>1</v>
      </c>
      <c r="E97" s="22"/>
      <c r="F97" s="22"/>
    </row>
    <row r="98" spans="1:6" s="20" customFormat="1" ht="14.25">
      <c r="A98" s="14"/>
      <c r="B98" s="120"/>
      <c r="C98" s="21"/>
      <c r="D98" s="26"/>
      <c r="E98" s="22"/>
      <c r="F98" s="22"/>
    </row>
    <row r="99" spans="1:6" s="20" customFormat="1" ht="46.5" customHeight="1">
      <c r="A99" s="14" t="s">
        <v>1107</v>
      </c>
      <c r="B99" s="120" t="s">
        <v>942</v>
      </c>
      <c r="C99" s="21"/>
      <c r="D99" s="26"/>
      <c r="E99" s="22"/>
      <c r="F99" s="22"/>
    </row>
    <row r="100" spans="1:6" s="20" customFormat="1" ht="14.25">
      <c r="A100" s="14"/>
      <c r="B100" s="120"/>
      <c r="C100" s="21" t="s">
        <v>1048</v>
      </c>
      <c r="D100" s="26">
        <v>4</v>
      </c>
      <c r="E100" s="22"/>
      <c r="F100" s="22"/>
    </row>
    <row r="101" spans="1:6" s="20" customFormat="1" ht="14.25">
      <c r="A101" s="14"/>
      <c r="B101" s="120"/>
      <c r="C101" s="21"/>
      <c r="D101" s="26"/>
      <c r="E101" s="22"/>
      <c r="F101" s="22"/>
    </row>
    <row r="102" spans="1:6" s="20" customFormat="1" ht="56.25" customHeight="1">
      <c r="A102" s="14" t="s">
        <v>1109</v>
      </c>
      <c r="B102" s="122" t="s">
        <v>943</v>
      </c>
      <c r="C102" s="21"/>
      <c r="D102" s="26"/>
      <c r="E102" s="22"/>
      <c r="F102" s="22"/>
    </row>
    <row r="103" spans="1:6" s="20" customFormat="1" ht="14.25">
      <c r="A103" s="14"/>
      <c r="B103" s="120"/>
      <c r="C103" s="21" t="s">
        <v>1039</v>
      </c>
      <c r="D103" s="26">
        <v>25</v>
      </c>
      <c r="E103" s="22"/>
      <c r="F103" s="22"/>
    </row>
    <row r="104" spans="1:6" s="20" customFormat="1" ht="14.25">
      <c r="A104" s="14"/>
      <c r="B104" s="120"/>
      <c r="C104" s="21"/>
      <c r="D104" s="26"/>
      <c r="E104" s="22"/>
      <c r="F104" s="22"/>
    </row>
    <row r="105" spans="1:6" s="20" customFormat="1" ht="55.5" customHeight="1">
      <c r="A105" s="14" t="s">
        <v>1111</v>
      </c>
      <c r="B105" s="120" t="s">
        <v>944</v>
      </c>
      <c r="C105" s="21"/>
      <c r="D105" s="26"/>
      <c r="E105" s="22"/>
      <c r="F105" s="22"/>
    </row>
    <row r="106" spans="1:6" s="20" customFormat="1" ht="14.25">
      <c r="A106" s="14"/>
      <c r="B106" s="120"/>
      <c r="C106" s="21" t="s">
        <v>1045</v>
      </c>
      <c r="D106" s="26">
        <v>90</v>
      </c>
      <c r="E106" s="22"/>
      <c r="F106" s="22"/>
    </row>
    <row r="107" spans="1:6" s="20" customFormat="1" ht="14.25">
      <c r="A107" s="14"/>
      <c r="B107" s="120"/>
      <c r="C107" s="21"/>
      <c r="D107" s="26"/>
      <c r="E107" s="22"/>
      <c r="F107" s="22"/>
    </row>
    <row r="108" spans="1:6" s="20" customFormat="1" ht="63" customHeight="1">
      <c r="A108" s="14" t="s">
        <v>1113</v>
      </c>
      <c r="B108" s="120" t="s">
        <v>1102</v>
      </c>
      <c r="C108" s="21"/>
      <c r="D108" s="26"/>
      <c r="E108" s="22"/>
      <c r="F108" s="22"/>
    </row>
    <row r="109" spans="1:6" s="20" customFormat="1" ht="14.25">
      <c r="A109" s="14"/>
      <c r="B109" s="120"/>
      <c r="C109" s="21" t="s">
        <v>1086</v>
      </c>
      <c r="D109" s="26">
        <v>1</v>
      </c>
      <c r="E109" s="22"/>
      <c r="F109" s="22"/>
    </row>
    <row r="110" spans="1:6" s="20" customFormat="1" ht="14.25">
      <c r="A110" s="14"/>
      <c r="B110" s="120"/>
      <c r="C110" s="21"/>
      <c r="D110" s="26"/>
      <c r="E110" s="22"/>
      <c r="F110" s="22"/>
    </row>
    <row r="111" spans="1:6" s="20" customFormat="1" ht="137.25" customHeight="1">
      <c r="A111" s="14" t="s">
        <v>945</v>
      </c>
      <c r="B111" s="120" t="s">
        <v>946</v>
      </c>
      <c r="C111" s="21"/>
      <c r="D111" s="22"/>
      <c r="E111" s="22"/>
      <c r="F111" s="22"/>
    </row>
    <row r="112" spans="1:6" s="20" customFormat="1" ht="16.5">
      <c r="A112" s="14"/>
      <c r="B112" s="120"/>
      <c r="C112" s="21" t="s">
        <v>947</v>
      </c>
      <c r="D112" s="22">
        <v>5</v>
      </c>
      <c r="E112" s="22"/>
      <c r="F112" s="22"/>
    </row>
    <row r="113" spans="1:6" s="20" customFormat="1" ht="14.25">
      <c r="A113" s="14"/>
      <c r="B113" s="120"/>
      <c r="C113" s="21"/>
      <c r="D113" s="22"/>
      <c r="E113" s="22"/>
      <c r="F113" s="22"/>
    </row>
    <row r="114" spans="1:6" s="20" customFormat="1" ht="104.25" customHeight="1">
      <c r="A114" s="14" t="s">
        <v>948</v>
      </c>
      <c r="B114" s="120" t="s">
        <v>949</v>
      </c>
      <c r="C114" s="21"/>
      <c r="D114" s="22"/>
      <c r="E114" s="22"/>
      <c r="F114" s="22"/>
    </row>
    <row r="115" spans="1:6" s="20" customFormat="1" ht="14.25">
      <c r="A115" s="14"/>
      <c r="B115" s="120"/>
      <c r="C115" s="21" t="s">
        <v>1048</v>
      </c>
      <c r="D115" s="22">
        <v>42</v>
      </c>
      <c r="E115" s="22"/>
      <c r="F115" s="22"/>
    </row>
    <row r="116" spans="1:6" s="20" customFormat="1" ht="14.25">
      <c r="A116" s="14"/>
      <c r="B116" s="120"/>
      <c r="C116" s="21"/>
      <c r="D116" s="26"/>
      <c r="E116" s="22"/>
      <c r="F116" s="22"/>
    </row>
    <row r="117" spans="1:6" s="20" customFormat="1" ht="15.75" customHeight="1">
      <c r="A117" s="14"/>
      <c r="B117" s="123" t="s">
        <v>1115</v>
      </c>
      <c r="C117" s="32"/>
      <c r="D117" s="33"/>
      <c r="E117" s="34"/>
      <c r="F117" s="35">
        <f>SUM(F7:F116)</f>
        <v>0</v>
      </c>
    </row>
    <row r="118" spans="1:6" s="20" customFormat="1" ht="15.75" customHeight="1">
      <c r="A118" s="14"/>
      <c r="B118" s="124"/>
      <c r="C118" s="18"/>
      <c r="D118" s="19"/>
      <c r="E118" s="37"/>
      <c r="F118" s="38"/>
    </row>
    <row r="119" spans="1:6" s="20" customFormat="1" ht="15.75" customHeight="1">
      <c r="A119" s="14"/>
      <c r="B119" s="125" t="s">
        <v>950</v>
      </c>
      <c r="C119" s="18"/>
      <c r="D119" s="19"/>
      <c r="E119" s="37"/>
      <c r="F119" s="38"/>
    </row>
    <row r="120" spans="1:6" s="20" customFormat="1" ht="15.75" customHeight="1">
      <c r="A120" s="14"/>
      <c r="B120" s="125" t="s">
        <v>951</v>
      </c>
      <c r="C120" s="18"/>
      <c r="D120" s="19"/>
      <c r="E120" s="37"/>
      <c r="F120" s="38"/>
    </row>
    <row r="121" spans="1:6" s="20" customFormat="1" ht="15.75" customHeight="1">
      <c r="A121" s="14"/>
      <c r="B121" s="124"/>
      <c r="C121" s="18"/>
      <c r="D121" s="19"/>
      <c r="E121" s="37"/>
      <c r="F121" s="38"/>
    </row>
    <row r="122" spans="1:6" s="20" customFormat="1" ht="111.75" customHeight="1">
      <c r="A122" s="14" t="s">
        <v>1037</v>
      </c>
      <c r="B122" s="120" t="s">
        <v>1117</v>
      </c>
      <c r="C122" s="21"/>
      <c r="D122" s="22"/>
      <c r="E122" s="22"/>
      <c r="F122" s="22"/>
    </row>
    <row r="123" spans="1:6" s="20" customFormat="1" ht="15.75" customHeight="1">
      <c r="A123" s="14"/>
      <c r="B123" s="120"/>
      <c r="C123" s="21" t="s">
        <v>1086</v>
      </c>
      <c r="D123" s="22">
        <v>176</v>
      </c>
      <c r="E123" s="22"/>
      <c r="F123" s="22"/>
    </row>
    <row r="124" spans="1:6" s="20" customFormat="1" ht="12.75" customHeight="1">
      <c r="A124" s="14"/>
      <c r="B124" s="120"/>
      <c r="C124" s="21"/>
      <c r="D124" s="22"/>
      <c r="E124" s="22"/>
      <c r="F124" s="22"/>
    </row>
    <row r="125" spans="1:6" s="20" customFormat="1" ht="74.25" customHeight="1">
      <c r="A125" s="14" t="s">
        <v>1040</v>
      </c>
      <c r="B125" s="120" t="s">
        <v>952</v>
      </c>
      <c r="C125" s="18"/>
      <c r="D125" s="19"/>
      <c r="E125" s="22"/>
      <c r="F125" s="22"/>
    </row>
    <row r="126" spans="1:6" s="20" customFormat="1" ht="17.25" customHeight="1">
      <c r="A126" s="14"/>
      <c r="B126" s="120" t="s">
        <v>953</v>
      </c>
      <c r="C126" s="21" t="s">
        <v>1086</v>
      </c>
      <c r="D126" s="22">
        <v>2</v>
      </c>
      <c r="E126" s="22"/>
      <c r="F126" s="22"/>
    </row>
    <row r="127" spans="1:6" s="20" customFormat="1" ht="19.5" customHeight="1">
      <c r="A127" s="14"/>
      <c r="B127" s="120" t="s">
        <v>1123</v>
      </c>
      <c r="C127" s="21" t="s">
        <v>1039</v>
      </c>
      <c r="D127" s="22">
        <v>7</v>
      </c>
      <c r="E127" s="22"/>
      <c r="F127" s="22"/>
    </row>
    <row r="128" spans="1:6" s="20" customFormat="1" ht="13.5" customHeight="1">
      <c r="A128" s="14"/>
      <c r="B128" s="120"/>
      <c r="C128" s="21"/>
      <c r="D128" s="22"/>
      <c r="E128" s="22"/>
      <c r="F128" s="22"/>
    </row>
    <row r="129" spans="1:6" s="20" customFormat="1" ht="80.25" customHeight="1">
      <c r="A129" s="14" t="s">
        <v>1042</v>
      </c>
      <c r="B129" s="120" t="s">
        <v>954</v>
      </c>
      <c r="C129" s="126"/>
      <c r="D129" s="127"/>
      <c r="E129" s="22"/>
      <c r="F129" s="22"/>
    </row>
    <row r="130" spans="1:6" s="20" customFormat="1" ht="19.5" customHeight="1">
      <c r="A130" s="14"/>
      <c r="B130" s="120" t="s">
        <v>953</v>
      </c>
      <c r="C130" s="21" t="s">
        <v>1086</v>
      </c>
      <c r="D130" s="22">
        <v>2</v>
      </c>
      <c r="E130" s="22"/>
      <c r="F130" s="22"/>
    </row>
    <row r="131" spans="1:6" s="20" customFormat="1" ht="19.5" customHeight="1">
      <c r="A131" s="14"/>
      <c r="B131" s="120" t="s">
        <v>1123</v>
      </c>
      <c r="C131" s="21" t="s">
        <v>1039</v>
      </c>
      <c r="D131" s="22">
        <v>8.5</v>
      </c>
      <c r="E131" s="22"/>
      <c r="F131" s="22"/>
    </row>
    <row r="132" spans="1:6" s="20" customFormat="1" ht="14.25" customHeight="1">
      <c r="A132" s="14"/>
      <c r="B132" s="120"/>
      <c r="C132" s="21"/>
      <c r="D132" s="22"/>
      <c r="E132" s="22"/>
      <c r="F132" s="22"/>
    </row>
    <row r="133" spans="1:6" s="20" customFormat="1" ht="92.25" customHeight="1">
      <c r="A133" s="14" t="s">
        <v>1051</v>
      </c>
      <c r="B133" s="120" t="s">
        <v>955</v>
      </c>
      <c r="C133" s="126"/>
      <c r="D133" s="127"/>
      <c r="E133" s="128"/>
      <c r="F133" s="22"/>
    </row>
    <row r="134" spans="1:6" s="20" customFormat="1" ht="15.75" customHeight="1">
      <c r="A134" s="14"/>
      <c r="B134" s="120" t="s">
        <v>956</v>
      </c>
      <c r="C134" s="129" t="s">
        <v>957</v>
      </c>
      <c r="D134" s="22">
        <v>0.30000000000000004</v>
      </c>
      <c r="E134" s="22"/>
      <c r="F134" s="22"/>
    </row>
    <row r="135" spans="1:6" s="20" customFormat="1" ht="15.75" customHeight="1">
      <c r="A135" s="14"/>
      <c r="B135" s="120" t="s">
        <v>1123</v>
      </c>
      <c r="C135" s="129" t="s">
        <v>958</v>
      </c>
      <c r="D135" s="22">
        <v>3</v>
      </c>
      <c r="E135" s="22"/>
      <c r="F135" s="22"/>
    </row>
    <row r="136" spans="1:6" s="20" customFormat="1" ht="15.75" customHeight="1">
      <c r="A136" s="14"/>
      <c r="B136" s="120" t="s">
        <v>959</v>
      </c>
      <c r="C136" s="129" t="s">
        <v>1134</v>
      </c>
      <c r="D136" s="22">
        <v>30</v>
      </c>
      <c r="E136" s="22"/>
      <c r="F136" s="22"/>
    </row>
    <row r="137" spans="1:6" s="20" customFormat="1" ht="15.75" customHeight="1">
      <c r="A137" s="14"/>
      <c r="B137" s="120"/>
      <c r="C137" s="129"/>
      <c r="D137" s="55"/>
      <c r="E137" s="22"/>
      <c r="F137" s="22"/>
    </row>
    <row r="138" spans="1:6" s="20" customFormat="1" ht="96" customHeight="1">
      <c r="A138" s="14" t="s">
        <v>1055</v>
      </c>
      <c r="B138" s="120" t="s">
        <v>960</v>
      </c>
      <c r="C138" s="126"/>
      <c r="D138" s="127"/>
      <c r="E138" s="128"/>
      <c r="F138" s="22"/>
    </row>
    <row r="139" spans="1:6" s="20" customFormat="1" ht="15.75" customHeight="1">
      <c r="A139" s="14"/>
      <c r="B139" s="120" t="s">
        <v>956</v>
      </c>
      <c r="C139" s="126" t="s">
        <v>957</v>
      </c>
      <c r="D139" s="127">
        <v>1.6</v>
      </c>
      <c r="E139" s="128"/>
      <c r="F139" s="130"/>
    </row>
    <row r="140" spans="1:6" s="20" customFormat="1" ht="15.75" customHeight="1">
      <c r="A140" s="14"/>
      <c r="B140" s="120" t="s">
        <v>1123</v>
      </c>
      <c r="C140" s="126" t="s">
        <v>958</v>
      </c>
      <c r="D140" s="127">
        <v>8.2</v>
      </c>
      <c r="E140" s="22"/>
      <c r="F140" s="130"/>
    </row>
    <row r="141" spans="1:6" s="20" customFormat="1" ht="15.75" customHeight="1">
      <c r="A141" s="14"/>
      <c r="B141" s="120" t="s">
        <v>959</v>
      </c>
      <c r="C141" s="126" t="s">
        <v>1134</v>
      </c>
      <c r="D141" s="127">
        <v>100</v>
      </c>
      <c r="E141" s="22"/>
      <c r="F141" s="130"/>
    </row>
    <row r="142" spans="1:6" s="20" customFormat="1" ht="15.75" customHeight="1">
      <c r="A142" s="14"/>
      <c r="B142" s="124"/>
      <c r="C142" s="18"/>
      <c r="D142" s="19"/>
      <c r="E142" s="37"/>
      <c r="F142" s="38"/>
    </row>
    <row r="143" spans="1:6" s="20" customFormat="1" ht="69" customHeight="1">
      <c r="A143" s="14" t="s">
        <v>1057</v>
      </c>
      <c r="B143" s="120" t="s">
        <v>961</v>
      </c>
      <c r="C143" s="18"/>
      <c r="D143" s="19"/>
      <c r="E143" s="37"/>
      <c r="F143" s="38"/>
    </row>
    <row r="144" spans="1:6" s="20" customFormat="1" ht="15.75" customHeight="1">
      <c r="A144" s="14"/>
      <c r="B144" s="124"/>
      <c r="C144" s="18" t="s">
        <v>1086</v>
      </c>
      <c r="D144" s="19">
        <v>1</v>
      </c>
      <c r="E144" s="37"/>
      <c r="F144" s="131"/>
    </row>
    <row r="145" spans="1:6" s="20" customFormat="1" ht="15.75" customHeight="1">
      <c r="A145" s="14"/>
      <c r="B145" s="124"/>
      <c r="C145" s="18" t="s">
        <v>1039</v>
      </c>
      <c r="D145" s="19">
        <v>1</v>
      </c>
      <c r="E145" s="37"/>
      <c r="F145" s="131"/>
    </row>
    <row r="146" spans="1:6" s="20" customFormat="1" ht="15.75" customHeight="1">
      <c r="A146" s="14"/>
      <c r="B146" s="124"/>
      <c r="C146" s="18"/>
      <c r="D146" s="19"/>
      <c r="E146" s="37"/>
      <c r="F146" s="131"/>
    </row>
    <row r="147" spans="1:6" s="20" customFormat="1" ht="15.75" customHeight="1">
      <c r="A147" s="14"/>
      <c r="B147" s="123" t="s">
        <v>1130</v>
      </c>
      <c r="C147" s="32"/>
      <c r="D147" s="33"/>
      <c r="E147" s="34"/>
      <c r="F147" s="132">
        <f>SUM(F123:F145)</f>
        <v>0</v>
      </c>
    </row>
    <row r="148" spans="1:6" s="20" customFormat="1" ht="9.75" customHeight="1">
      <c r="A148" s="14"/>
      <c r="B148" s="124"/>
      <c r="C148" s="18"/>
      <c r="D148" s="19"/>
      <c r="E148" s="37"/>
      <c r="F148" s="38"/>
    </row>
    <row r="149" spans="1:6" s="20" customFormat="1" ht="15.75" customHeight="1">
      <c r="A149" s="14"/>
      <c r="B149" s="125" t="s">
        <v>1131</v>
      </c>
      <c r="C149" s="18"/>
      <c r="D149" s="19"/>
      <c r="E149" s="37"/>
      <c r="F149" s="38"/>
    </row>
    <row r="150" spans="1:6" s="20" customFormat="1" ht="15.75" customHeight="1">
      <c r="A150" s="14"/>
      <c r="B150" s="124"/>
      <c r="C150" s="18"/>
      <c r="D150" s="19"/>
      <c r="E150" s="37"/>
      <c r="F150" s="38"/>
    </row>
    <row r="151" spans="1:6" s="20" customFormat="1" ht="270" customHeight="1">
      <c r="A151" s="14" t="s">
        <v>1037</v>
      </c>
      <c r="B151" s="120" t="s">
        <v>1132</v>
      </c>
      <c r="C151" s="21"/>
      <c r="D151" s="26"/>
      <c r="E151" s="22"/>
      <c r="F151" s="22"/>
    </row>
    <row r="152" spans="1:6" s="20" customFormat="1" ht="15.75" customHeight="1">
      <c r="A152" s="14"/>
      <c r="B152" s="133" t="s">
        <v>1133</v>
      </c>
      <c r="C152" s="21" t="s">
        <v>1134</v>
      </c>
      <c r="D152" s="22">
        <v>9400</v>
      </c>
      <c r="E152" s="22"/>
      <c r="F152" s="22"/>
    </row>
    <row r="153" spans="1:6" s="20" customFormat="1" ht="15.75" customHeight="1">
      <c r="A153" s="14"/>
      <c r="B153" s="124"/>
      <c r="C153" s="18"/>
      <c r="D153" s="19"/>
      <c r="E153" s="37"/>
      <c r="F153" s="38"/>
    </row>
    <row r="154" spans="1:6" s="20" customFormat="1" ht="15.75" customHeight="1">
      <c r="A154" s="14"/>
      <c r="B154" s="123" t="s">
        <v>1136</v>
      </c>
      <c r="C154" s="32"/>
      <c r="D154" s="33"/>
      <c r="E154" s="34"/>
      <c r="F154" s="35">
        <f>SUM(F152:F153)</f>
        <v>0</v>
      </c>
    </row>
    <row r="155" spans="1:6" s="20" customFormat="1" ht="15.75" customHeight="1">
      <c r="A155" s="14"/>
      <c r="B155" s="124"/>
      <c r="C155" s="18"/>
      <c r="D155" s="19"/>
      <c r="E155" s="37"/>
      <c r="F155" s="38"/>
    </row>
    <row r="156" spans="1:6" s="20" customFormat="1" ht="15.75" customHeight="1">
      <c r="A156" s="14"/>
      <c r="B156" s="124"/>
      <c r="C156" s="18"/>
      <c r="D156" s="19"/>
      <c r="E156" s="37"/>
      <c r="F156" s="38"/>
    </row>
    <row r="157" spans="1:6" s="20" customFormat="1" ht="15.75" customHeight="1">
      <c r="A157" s="14"/>
      <c r="B157" s="124"/>
      <c r="C157" s="18"/>
      <c r="D157" s="19"/>
      <c r="E157" s="37"/>
      <c r="F157" s="38"/>
    </row>
    <row r="158" spans="1:6" s="20" customFormat="1" ht="15.75" customHeight="1">
      <c r="A158" s="14"/>
      <c r="B158" s="124"/>
      <c r="C158" s="18"/>
      <c r="D158" s="19"/>
      <c r="E158" s="37"/>
      <c r="F158" s="38"/>
    </row>
    <row r="159" spans="1:6" s="20" customFormat="1" ht="15.75" customHeight="1">
      <c r="A159" s="14"/>
      <c r="B159" s="124"/>
      <c r="C159" s="18"/>
      <c r="D159" s="19"/>
      <c r="E159" s="37"/>
      <c r="F159" s="38"/>
    </row>
    <row r="160" spans="1:6" s="20" customFormat="1" ht="14.25" customHeight="1">
      <c r="A160" s="14"/>
      <c r="B160" s="134" t="s">
        <v>1137</v>
      </c>
      <c r="C160" s="18"/>
      <c r="D160" s="42"/>
      <c r="E160" s="37"/>
      <c r="F160" s="37"/>
    </row>
    <row r="161" spans="1:6" s="20" customFormat="1" ht="15.75" customHeight="1">
      <c r="A161" s="14"/>
      <c r="B161" s="135"/>
      <c r="C161" s="18"/>
      <c r="D161" s="42"/>
      <c r="E161" s="37"/>
      <c r="F161" s="37"/>
    </row>
    <row r="162" spans="1:6" s="20" customFormat="1" ht="74.25" customHeight="1">
      <c r="A162" s="14" t="s">
        <v>1037</v>
      </c>
      <c r="B162" s="120" t="s">
        <v>1138</v>
      </c>
      <c r="C162" s="18"/>
      <c r="D162" s="42"/>
      <c r="E162" s="37"/>
      <c r="F162" s="37"/>
    </row>
    <row r="163" spans="1:6" s="20" customFormat="1" ht="15.75" customHeight="1">
      <c r="A163" s="14"/>
      <c r="B163" s="135"/>
      <c r="C163" s="21" t="s">
        <v>1039</v>
      </c>
      <c r="D163" s="26">
        <v>18</v>
      </c>
      <c r="E163" s="22"/>
      <c r="F163" s="22"/>
    </row>
    <row r="164" spans="1:6" s="20" customFormat="1" ht="15.75" customHeight="1">
      <c r="A164" s="14"/>
      <c r="B164" s="135"/>
      <c r="C164" s="21"/>
      <c r="D164" s="26"/>
      <c r="E164" s="22"/>
      <c r="F164" s="22"/>
    </row>
    <row r="165" spans="1:6" s="20" customFormat="1" ht="75.75" customHeight="1">
      <c r="A165" s="14" t="s">
        <v>1040</v>
      </c>
      <c r="B165" s="120" t="s">
        <v>1140</v>
      </c>
      <c r="C165" s="21"/>
      <c r="D165" s="26"/>
      <c r="E165" s="22"/>
      <c r="F165" s="22"/>
    </row>
    <row r="166" spans="1:6" s="20" customFormat="1" ht="15.75" customHeight="1">
      <c r="A166" s="14"/>
      <c r="B166" s="120" t="s">
        <v>962</v>
      </c>
      <c r="C166" s="21" t="s">
        <v>1045</v>
      </c>
      <c r="D166" s="26">
        <v>230</v>
      </c>
      <c r="E166" s="22"/>
      <c r="F166" s="22"/>
    </row>
    <row r="167" spans="1:6" s="20" customFormat="1" ht="15.75" customHeight="1">
      <c r="A167" s="14"/>
      <c r="B167" s="120" t="s">
        <v>1142</v>
      </c>
      <c r="C167" s="21" t="s">
        <v>1045</v>
      </c>
      <c r="D167" s="26">
        <v>40</v>
      </c>
      <c r="E167" s="22"/>
      <c r="F167" s="22"/>
    </row>
    <row r="168" spans="1:6" s="20" customFormat="1" ht="15.75" customHeight="1">
      <c r="A168" s="14"/>
      <c r="B168" s="120" t="s">
        <v>963</v>
      </c>
      <c r="C168" s="21" t="s">
        <v>1045</v>
      </c>
      <c r="D168" s="26">
        <v>300</v>
      </c>
      <c r="E168" s="22"/>
      <c r="F168" s="22"/>
    </row>
    <row r="169" spans="1:6" s="20" customFormat="1" ht="15.75" customHeight="1">
      <c r="A169" s="14"/>
      <c r="B169" s="120" t="s">
        <v>964</v>
      </c>
      <c r="C169" s="21" t="s">
        <v>1045</v>
      </c>
      <c r="D169" s="26">
        <v>25</v>
      </c>
      <c r="E169" s="22"/>
      <c r="F169" s="22"/>
    </row>
    <row r="170" spans="1:6" s="20" customFormat="1" ht="15.75" customHeight="1">
      <c r="A170" s="14"/>
      <c r="B170" s="120" t="s">
        <v>965</v>
      </c>
      <c r="C170" s="21" t="s">
        <v>1045</v>
      </c>
      <c r="D170" s="26">
        <v>85</v>
      </c>
      <c r="E170" s="22"/>
      <c r="F170" s="22"/>
    </row>
    <row r="171" spans="1:6" s="20" customFormat="1" ht="15.75" customHeight="1">
      <c r="A171" s="14"/>
      <c r="B171" s="120"/>
      <c r="C171" s="21"/>
      <c r="D171" s="26"/>
      <c r="E171" s="22"/>
      <c r="F171" s="22"/>
    </row>
    <row r="172" spans="1:6" s="20" customFormat="1" ht="274.5" customHeight="1">
      <c r="A172" s="14" t="s">
        <v>1042</v>
      </c>
      <c r="B172" s="120" t="s">
        <v>966</v>
      </c>
      <c r="C172" s="21"/>
      <c r="D172" s="26"/>
      <c r="E172" s="136"/>
      <c r="F172" s="22"/>
    </row>
    <row r="173" spans="1:6" s="20" customFormat="1" ht="15.75" customHeight="1">
      <c r="A173" s="14"/>
      <c r="B173" s="120"/>
      <c r="C173" s="21" t="s">
        <v>1039</v>
      </c>
      <c r="D173" s="26">
        <v>1200</v>
      </c>
      <c r="E173" s="22"/>
      <c r="F173" s="22"/>
    </row>
    <row r="174" spans="1:6" s="20" customFormat="1" ht="15.75" customHeight="1">
      <c r="A174" s="14"/>
      <c r="B174" s="120"/>
      <c r="C174" s="21"/>
      <c r="D174" s="26"/>
      <c r="E174" s="22"/>
      <c r="F174" s="22"/>
    </row>
    <row r="175" spans="1:6" s="20" customFormat="1" ht="173.25" customHeight="1">
      <c r="A175" s="14" t="s">
        <v>1051</v>
      </c>
      <c r="B175" s="120" t="s">
        <v>1143</v>
      </c>
      <c r="C175" s="21"/>
      <c r="D175" s="26"/>
      <c r="E175" s="22"/>
      <c r="F175" s="22"/>
    </row>
    <row r="176" spans="1:6" s="20" customFormat="1" ht="15.75" customHeight="1">
      <c r="A176" s="14"/>
      <c r="B176" s="120"/>
      <c r="C176" s="21" t="s">
        <v>1039</v>
      </c>
      <c r="D176" s="26">
        <v>750</v>
      </c>
      <c r="E176" s="22"/>
      <c r="F176" s="22"/>
    </row>
    <row r="177" spans="1:6" s="20" customFormat="1" ht="15.75" customHeight="1">
      <c r="A177" s="14"/>
      <c r="B177" s="120"/>
      <c r="C177" s="21"/>
      <c r="D177" s="26"/>
      <c r="E177" s="22"/>
      <c r="F177" s="22"/>
    </row>
    <row r="178" spans="1:6" s="20" customFormat="1" ht="87" customHeight="1">
      <c r="A178" s="14" t="s">
        <v>1055</v>
      </c>
      <c r="B178" s="120" t="s">
        <v>1144</v>
      </c>
      <c r="C178" s="21"/>
      <c r="D178" s="26"/>
      <c r="E178" s="22"/>
      <c r="F178" s="22"/>
    </row>
    <row r="179" spans="1:6" s="20" customFormat="1" ht="15.75" customHeight="1">
      <c r="A179" s="14"/>
      <c r="B179" s="120"/>
      <c r="C179" s="21" t="s">
        <v>1039</v>
      </c>
      <c r="D179" s="26">
        <v>36</v>
      </c>
      <c r="E179" s="22"/>
      <c r="F179" s="22"/>
    </row>
    <row r="180" spans="1:6" s="20" customFormat="1" ht="15.75" customHeight="1">
      <c r="A180" s="14"/>
      <c r="B180" s="120"/>
      <c r="C180" s="21"/>
      <c r="D180" s="26"/>
      <c r="E180" s="22"/>
      <c r="F180" s="22"/>
    </row>
    <row r="181" spans="1:6" s="20" customFormat="1" ht="76.5" customHeight="1">
      <c r="A181" s="14" t="s">
        <v>1057</v>
      </c>
      <c r="B181" s="135" t="s">
        <v>1145</v>
      </c>
      <c r="C181" s="21"/>
      <c r="D181" s="26"/>
      <c r="E181" s="22"/>
      <c r="F181" s="22"/>
    </row>
    <row r="182" spans="1:6" s="20" customFormat="1" ht="15.75" customHeight="1">
      <c r="A182" s="14"/>
      <c r="B182" s="120"/>
      <c r="C182" s="21" t="s">
        <v>1045</v>
      </c>
      <c r="D182" s="26">
        <v>300</v>
      </c>
      <c r="E182" s="22"/>
      <c r="F182" s="22"/>
    </row>
    <row r="183" spans="1:6" s="20" customFormat="1" ht="15.75" customHeight="1">
      <c r="A183" s="14"/>
      <c r="B183" s="120"/>
      <c r="C183" s="21"/>
      <c r="D183" s="26"/>
      <c r="E183" s="22"/>
      <c r="F183" s="22"/>
    </row>
    <row r="184" spans="1:6" s="20" customFormat="1" ht="71.25" customHeight="1">
      <c r="A184" s="14" t="s">
        <v>1059</v>
      </c>
      <c r="B184" s="120" t="s">
        <v>1148</v>
      </c>
      <c r="C184" s="21"/>
      <c r="D184" s="26"/>
      <c r="E184" s="22"/>
      <c r="F184" s="22"/>
    </row>
    <row r="185" spans="1:6" s="20" customFormat="1" ht="15.75" customHeight="1">
      <c r="A185" s="14"/>
      <c r="B185" s="120"/>
      <c r="C185" s="21" t="s">
        <v>1086</v>
      </c>
      <c r="D185" s="26">
        <v>40</v>
      </c>
      <c r="E185" s="22"/>
      <c r="F185" s="22"/>
    </row>
    <row r="186" spans="1:6" s="20" customFormat="1" ht="15.75" customHeight="1">
      <c r="A186" s="14"/>
      <c r="B186" s="120"/>
      <c r="C186" s="21"/>
      <c r="D186" s="26"/>
      <c r="E186" s="22"/>
      <c r="F186" s="22"/>
    </row>
    <row r="187" spans="1:6" s="20" customFormat="1" ht="156.75" customHeight="1">
      <c r="A187" s="14" t="s">
        <v>1063</v>
      </c>
      <c r="B187" s="120" t="s">
        <v>1147</v>
      </c>
      <c r="C187" s="21"/>
      <c r="D187" s="26"/>
      <c r="E187" s="22"/>
      <c r="F187" s="22"/>
    </row>
    <row r="188" spans="1:6" s="20" customFormat="1" ht="15" customHeight="1">
      <c r="A188" s="14"/>
      <c r="B188" s="135"/>
      <c r="C188" s="21" t="s">
        <v>1039</v>
      </c>
      <c r="D188" s="26">
        <v>2100</v>
      </c>
      <c r="E188" s="22"/>
      <c r="F188" s="22"/>
    </row>
    <row r="189" spans="1:6" s="20" customFormat="1" ht="15" customHeight="1">
      <c r="A189" s="14"/>
      <c r="B189" s="135"/>
      <c r="C189" s="21"/>
      <c r="D189" s="26"/>
      <c r="E189" s="22"/>
      <c r="F189" s="22"/>
    </row>
    <row r="190" spans="1:6" s="20" customFormat="1" ht="72.75" customHeight="1">
      <c r="A190" s="14" t="s">
        <v>1128</v>
      </c>
      <c r="B190" s="120" t="s">
        <v>967</v>
      </c>
      <c r="C190" s="21"/>
      <c r="D190" s="26"/>
      <c r="E190" s="22"/>
      <c r="F190" s="22"/>
    </row>
    <row r="191" spans="1:6" s="20" customFormat="1" ht="15" customHeight="1">
      <c r="A191" s="14"/>
      <c r="B191" s="120"/>
      <c r="C191" s="21" t="s">
        <v>1086</v>
      </c>
      <c r="D191" s="26">
        <v>1.7000000000000002</v>
      </c>
      <c r="E191" s="22"/>
      <c r="F191" s="22"/>
    </row>
    <row r="192" spans="1:6" s="20" customFormat="1" ht="15" customHeight="1">
      <c r="A192" s="54"/>
      <c r="B192" s="120"/>
      <c r="C192" s="50"/>
      <c r="D192" s="26"/>
      <c r="E192" s="22"/>
      <c r="F192" s="22"/>
    </row>
    <row r="193" spans="1:6" s="20" customFormat="1" ht="141.75" customHeight="1">
      <c r="A193" s="14" t="s">
        <v>1069</v>
      </c>
      <c r="B193" s="120" t="s">
        <v>968</v>
      </c>
      <c r="C193" s="21"/>
      <c r="D193" s="22"/>
      <c r="E193" s="22"/>
      <c r="F193" s="24"/>
    </row>
    <row r="194" spans="1:6" s="20" customFormat="1" ht="15" customHeight="1">
      <c r="A194" s="14"/>
      <c r="B194" s="120"/>
      <c r="C194" s="21" t="s">
        <v>1039</v>
      </c>
      <c r="D194" s="24">
        <v>10</v>
      </c>
      <c r="E194" s="24"/>
      <c r="F194" s="24"/>
    </row>
    <row r="195" spans="1:6" s="20" customFormat="1" ht="12.75" customHeight="1">
      <c r="A195" s="14"/>
      <c r="B195" s="135"/>
      <c r="C195" s="21"/>
      <c r="D195" s="26"/>
      <c r="E195" s="22"/>
      <c r="F195" s="22"/>
    </row>
    <row r="196" spans="1:6" s="20" customFormat="1" ht="16.5" customHeight="1">
      <c r="A196" s="14"/>
      <c r="B196" s="123" t="s">
        <v>1149</v>
      </c>
      <c r="C196" s="32"/>
      <c r="D196" s="34"/>
      <c r="E196" s="34"/>
      <c r="F196" s="35">
        <f>SUM(F163:F195)</f>
        <v>0</v>
      </c>
    </row>
    <row r="197" spans="1:6" s="20" customFormat="1" ht="12" customHeight="1">
      <c r="A197" s="14"/>
      <c r="B197" s="120"/>
      <c r="C197" s="18"/>
      <c r="D197" s="19"/>
      <c r="E197" s="37"/>
      <c r="F197" s="37"/>
    </row>
    <row r="198" spans="1:6" s="20" customFormat="1" ht="15" customHeight="1">
      <c r="A198" s="14"/>
      <c r="B198" s="134" t="s">
        <v>1150</v>
      </c>
      <c r="C198" s="18"/>
      <c r="D198" s="19"/>
      <c r="E198" s="37"/>
      <c r="F198" s="37"/>
    </row>
    <row r="199" spans="1:6" s="20" customFormat="1" ht="13.5" customHeight="1">
      <c r="A199" s="14"/>
      <c r="B199" s="120"/>
      <c r="C199" s="18"/>
      <c r="D199" s="37"/>
      <c r="E199" s="37"/>
      <c r="F199" s="37"/>
    </row>
    <row r="200" spans="1:6" s="20" customFormat="1" ht="18" customHeight="1">
      <c r="A200" s="14"/>
      <c r="B200" s="120"/>
      <c r="C200" s="21"/>
      <c r="D200" s="26"/>
      <c r="E200" s="22"/>
      <c r="F200" s="22"/>
    </row>
    <row r="201" spans="1:6" s="20" customFormat="1" ht="270.75">
      <c r="A201" s="14" t="s">
        <v>1037</v>
      </c>
      <c r="B201" s="122" t="s">
        <v>10</v>
      </c>
      <c r="C201" s="21"/>
      <c r="D201" s="26"/>
      <c r="E201" s="22"/>
      <c r="F201" s="22"/>
    </row>
    <row r="202" spans="1:6" s="20" customFormat="1" ht="28.5" customHeight="1">
      <c r="A202" s="14"/>
      <c r="B202" s="120" t="s">
        <v>1152</v>
      </c>
      <c r="C202" s="21"/>
      <c r="D202" s="46"/>
      <c r="E202" s="22"/>
      <c r="F202" s="22"/>
    </row>
    <row r="203" spans="1:6" s="20" customFormat="1" ht="42.75" customHeight="1">
      <c r="A203" s="14"/>
      <c r="B203" s="120" t="s">
        <v>1153</v>
      </c>
      <c r="C203" s="21"/>
      <c r="D203" s="46"/>
      <c r="E203" s="22"/>
      <c r="F203" s="22"/>
    </row>
    <row r="204" spans="1:6" s="20" customFormat="1" ht="18" customHeight="1">
      <c r="A204" s="14"/>
      <c r="B204" s="120" t="s">
        <v>1154</v>
      </c>
      <c r="C204" s="21" t="s">
        <v>1039</v>
      </c>
      <c r="D204" s="46">
        <v>1900</v>
      </c>
      <c r="E204" s="22"/>
      <c r="F204" s="22"/>
    </row>
    <row r="205" spans="1:6" s="20" customFormat="1" ht="18" customHeight="1">
      <c r="A205" s="14"/>
      <c r="B205" s="120" t="s">
        <v>1155</v>
      </c>
      <c r="C205" s="21" t="s">
        <v>1039</v>
      </c>
      <c r="D205" s="46">
        <v>1900</v>
      </c>
      <c r="E205" s="22"/>
      <c r="F205" s="22"/>
    </row>
    <row r="206" spans="1:6" s="20" customFormat="1" ht="18" customHeight="1">
      <c r="A206" s="14"/>
      <c r="B206" s="120"/>
      <c r="C206" s="21"/>
      <c r="D206" s="46"/>
      <c r="E206" s="22"/>
      <c r="F206" s="22"/>
    </row>
    <row r="207" spans="1:6" s="20" customFormat="1" ht="65.25" customHeight="1">
      <c r="A207" s="14" t="s">
        <v>1040</v>
      </c>
      <c r="B207" s="120" t="s">
        <v>1156</v>
      </c>
      <c r="C207" s="21"/>
      <c r="D207" s="26"/>
      <c r="E207" s="22"/>
      <c r="F207" s="22"/>
    </row>
    <row r="208" spans="1:6" s="20" customFormat="1" ht="15" customHeight="1">
      <c r="A208" s="14"/>
      <c r="B208" s="120"/>
      <c r="C208" s="21" t="s">
        <v>1039</v>
      </c>
      <c r="D208" s="46">
        <v>1900</v>
      </c>
      <c r="E208" s="22"/>
      <c r="F208" s="22"/>
    </row>
    <row r="209" spans="1:6" s="20" customFormat="1" ht="14.25" customHeight="1">
      <c r="A209" s="14"/>
      <c r="B209" s="120"/>
      <c r="C209" s="21"/>
      <c r="D209" s="46"/>
      <c r="E209" s="22"/>
      <c r="F209" s="22"/>
    </row>
    <row r="210" spans="1:6" s="20" customFormat="1" ht="83.25" customHeight="1">
      <c r="A210" s="137" t="s">
        <v>1042</v>
      </c>
      <c r="B210" s="120" t="s">
        <v>11</v>
      </c>
      <c r="C210" s="138"/>
      <c r="D210" s="139"/>
      <c r="E210" s="139"/>
      <c r="F210" s="22"/>
    </row>
    <row r="211" spans="1:6" s="20" customFormat="1" ht="14.25" customHeight="1">
      <c r="A211" s="14"/>
      <c r="B211" s="120"/>
      <c r="C211" s="138" t="s">
        <v>1039</v>
      </c>
      <c r="D211" s="139">
        <v>300</v>
      </c>
      <c r="E211" s="139"/>
      <c r="F211" s="140"/>
    </row>
    <row r="212" spans="1:6" s="20" customFormat="1" ht="14.25" customHeight="1">
      <c r="A212" s="14"/>
      <c r="B212" s="120"/>
      <c r="C212" s="21"/>
      <c r="D212" s="46"/>
      <c r="E212" s="22"/>
      <c r="F212" s="22"/>
    </row>
    <row r="213" spans="1:6" s="20" customFormat="1" ht="133.5" customHeight="1">
      <c r="A213" s="14" t="s">
        <v>1051</v>
      </c>
      <c r="B213" s="120" t="s">
        <v>969</v>
      </c>
      <c r="C213" s="21"/>
      <c r="D213" s="46"/>
      <c r="E213" s="22"/>
      <c r="F213" s="22"/>
    </row>
    <row r="214" spans="1:6" s="20" customFormat="1" ht="18" customHeight="1">
      <c r="A214" s="14"/>
      <c r="B214" s="120"/>
      <c r="C214" s="21" t="s">
        <v>1039</v>
      </c>
      <c r="D214" s="46">
        <v>120</v>
      </c>
      <c r="E214" s="22"/>
      <c r="F214" s="22"/>
    </row>
    <row r="215" spans="1:6" s="20" customFormat="1" ht="147" customHeight="1">
      <c r="A215" s="14" t="s">
        <v>1055</v>
      </c>
      <c r="B215" s="120" t="s">
        <v>970</v>
      </c>
      <c r="C215" s="21"/>
      <c r="D215" s="46"/>
      <c r="E215" s="22"/>
      <c r="F215" s="22"/>
    </row>
    <row r="216" spans="1:6" s="20" customFormat="1" ht="18" customHeight="1">
      <c r="A216" s="14"/>
      <c r="B216" s="120" t="s">
        <v>971</v>
      </c>
      <c r="C216" s="21" t="s">
        <v>1039</v>
      </c>
      <c r="D216" s="46">
        <v>140</v>
      </c>
      <c r="E216" s="22"/>
      <c r="F216" s="22"/>
    </row>
    <row r="217" spans="1:6" s="20" customFormat="1" ht="18" customHeight="1">
      <c r="A217" s="14"/>
      <c r="B217" s="120" t="s">
        <v>972</v>
      </c>
      <c r="C217" s="21" t="s">
        <v>1039</v>
      </c>
      <c r="D217" s="46">
        <v>120</v>
      </c>
      <c r="E217" s="22"/>
      <c r="F217" s="22"/>
    </row>
    <row r="218" spans="1:6" s="20" customFormat="1" ht="18" customHeight="1">
      <c r="A218" s="14"/>
      <c r="B218" s="120"/>
      <c r="C218" s="21"/>
      <c r="D218" s="46"/>
      <c r="E218" s="22"/>
      <c r="F218" s="22"/>
    </row>
    <row r="219" spans="1:6" s="20" customFormat="1" ht="131.25" customHeight="1">
      <c r="A219" s="141" t="s">
        <v>1057</v>
      </c>
      <c r="B219" s="120" t="s">
        <v>12</v>
      </c>
      <c r="C219" s="95"/>
      <c r="D219" s="142"/>
      <c r="E219" s="130"/>
      <c r="F219" s="130"/>
    </row>
    <row r="220" spans="1:6" s="20" customFormat="1" ht="18.75" customHeight="1">
      <c r="A220" s="141"/>
      <c r="B220" s="120"/>
      <c r="C220" s="95" t="s">
        <v>1039</v>
      </c>
      <c r="D220" s="142">
        <v>230</v>
      </c>
      <c r="E220" s="130"/>
      <c r="F220" s="130"/>
    </row>
    <row r="221" spans="1:6" s="20" customFormat="1" ht="18.75" customHeight="1">
      <c r="A221" s="141"/>
      <c r="B221" s="120"/>
      <c r="C221" s="95"/>
      <c r="D221" s="142"/>
      <c r="E221" s="130"/>
      <c r="F221" s="130"/>
    </row>
    <row r="222" spans="1:6" s="20" customFormat="1" ht="18.75" customHeight="1">
      <c r="A222" s="14"/>
      <c r="B222" s="123" t="s">
        <v>1170</v>
      </c>
      <c r="C222" s="32"/>
      <c r="D222" s="33"/>
      <c r="E222" s="34"/>
      <c r="F222" s="35">
        <f>SUM(F202:F220)</f>
        <v>0</v>
      </c>
    </row>
    <row r="223" spans="1:6" s="20" customFormat="1" ht="14.25" customHeight="1">
      <c r="A223" s="14"/>
      <c r="B223" s="120"/>
      <c r="C223" s="18"/>
      <c r="D223" s="19"/>
      <c r="E223" s="37"/>
      <c r="F223" s="37"/>
    </row>
    <row r="224" spans="1:6" s="20" customFormat="1" ht="15.75" customHeight="1">
      <c r="A224" s="57"/>
      <c r="B224" s="134" t="s">
        <v>973</v>
      </c>
      <c r="C224" s="63"/>
      <c r="D224" s="62"/>
      <c r="E224" s="37"/>
      <c r="F224" s="37"/>
    </row>
    <row r="225" spans="1:6" s="16" customFormat="1" ht="12" customHeight="1">
      <c r="A225" s="64"/>
      <c r="B225" s="143"/>
      <c r="C225" s="63"/>
      <c r="D225" s="62"/>
      <c r="E225" s="37"/>
      <c r="F225" s="37"/>
    </row>
    <row r="226" spans="1:6" s="16" customFormat="1" ht="15.75" customHeight="1">
      <c r="A226" s="64"/>
      <c r="B226" s="143" t="s">
        <v>974</v>
      </c>
      <c r="C226" s="63"/>
      <c r="D226" s="62"/>
      <c r="E226" s="37"/>
      <c r="F226" s="37"/>
    </row>
    <row r="227" spans="1:6" s="16" customFormat="1" ht="300" customHeight="1">
      <c r="A227" s="54" t="s">
        <v>1037</v>
      </c>
      <c r="B227" s="144" t="s">
        <v>975</v>
      </c>
      <c r="C227" s="50"/>
      <c r="D227" s="66"/>
      <c r="E227" s="22"/>
      <c r="F227" s="22"/>
    </row>
    <row r="228" spans="1:6" s="16" customFormat="1" ht="15.75" customHeight="1">
      <c r="A228" s="54"/>
      <c r="B228" s="120"/>
      <c r="C228" s="50" t="s">
        <v>1039</v>
      </c>
      <c r="D228" s="46">
        <v>1900</v>
      </c>
      <c r="E228" s="22"/>
      <c r="F228" s="22"/>
    </row>
    <row r="229" spans="1:6" s="16" customFormat="1" ht="15.75" customHeight="1">
      <c r="A229" s="54"/>
      <c r="B229" s="120"/>
      <c r="C229" s="50"/>
      <c r="D229" s="67"/>
      <c r="E229" s="22"/>
      <c r="F229" s="22"/>
    </row>
    <row r="230" spans="1:6" s="16" customFormat="1" ht="90" customHeight="1">
      <c r="A230" s="54" t="s">
        <v>1040</v>
      </c>
      <c r="B230" s="120" t="s">
        <v>976</v>
      </c>
      <c r="C230" s="50"/>
      <c r="D230" s="67"/>
      <c r="E230" s="22"/>
      <c r="F230" s="22"/>
    </row>
    <row r="231" spans="1:6" s="16" customFormat="1" ht="15.75" customHeight="1">
      <c r="A231" s="54"/>
      <c r="B231" s="120"/>
      <c r="C231" s="50" t="s">
        <v>1039</v>
      </c>
      <c r="D231" s="67">
        <v>1900</v>
      </c>
      <c r="E231" s="22"/>
      <c r="F231" s="22"/>
    </row>
    <row r="232" spans="1:6" s="16" customFormat="1" ht="15.75" customHeight="1">
      <c r="A232" s="54"/>
      <c r="B232" s="120"/>
      <c r="C232" s="50"/>
      <c r="D232" s="67"/>
      <c r="E232" s="22"/>
      <c r="F232" s="22"/>
    </row>
    <row r="233" spans="1:6" s="16" customFormat="1" ht="112.5" customHeight="1">
      <c r="A233" s="54" t="s">
        <v>1042</v>
      </c>
      <c r="B233" s="120" t="s">
        <v>977</v>
      </c>
      <c r="C233" s="50"/>
      <c r="D233" s="67"/>
      <c r="E233" s="22"/>
      <c r="F233" s="22"/>
    </row>
    <row r="234" spans="1:6" s="16" customFormat="1" ht="15.75" customHeight="1">
      <c r="A234" s="54"/>
      <c r="B234" s="120"/>
      <c r="C234" s="50" t="s">
        <v>1045</v>
      </c>
      <c r="D234" s="67">
        <v>46</v>
      </c>
      <c r="E234" s="22"/>
      <c r="F234" s="22"/>
    </row>
    <row r="235" spans="1:6" s="16" customFormat="1" ht="15.75" customHeight="1">
      <c r="A235" s="54"/>
      <c r="B235" s="120"/>
      <c r="C235" s="50"/>
      <c r="D235" s="67"/>
      <c r="E235" s="22"/>
      <c r="F235" s="22"/>
    </row>
    <row r="236" spans="1:6" s="16" customFormat="1" ht="409.5" customHeight="1">
      <c r="A236" s="54" t="s">
        <v>1051</v>
      </c>
      <c r="B236" s="120" t="s">
        <v>13</v>
      </c>
      <c r="C236" s="50"/>
      <c r="D236" s="67"/>
      <c r="E236" s="22"/>
      <c r="F236" s="22"/>
    </row>
    <row r="237" spans="1:6" s="16" customFormat="1" ht="15" customHeight="1">
      <c r="A237" s="54"/>
      <c r="B237" s="120"/>
      <c r="C237" s="50" t="s">
        <v>1039</v>
      </c>
      <c r="D237" s="67">
        <v>1970</v>
      </c>
      <c r="E237" s="22"/>
      <c r="F237" s="22"/>
    </row>
    <row r="238" spans="1:6" s="16" customFormat="1" ht="13.5" customHeight="1">
      <c r="A238" s="54"/>
      <c r="B238" s="120"/>
      <c r="C238" s="50"/>
      <c r="D238" s="67"/>
      <c r="E238" s="22"/>
      <c r="F238" s="22"/>
    </row>
    <row r="239" spans="1:6" s="16" customFormat="1" ht="298.5" customHeight="1">
      <c r="A239" s="54" t="s">
        <v>1055</v>
      </c>
      <c r="B239" s="120" t="s">
        <v>14</v>
      </c>
      <c r="C239" s="50"/>
      <c r="D239" s="67"/>
      <c r="E239" s="22"/>
      <c r="F239" s="22"/>
    </row>
    <row r="240" spans="1:6" s="16" customFormat="1" ht="15.75" customHeight="1">
      <c r="A240" s="54"/>
      <c r="B240" s="120"/>
      <c r="C240" s="50" t="s">
        <v>1039</v>
      </c>
      <c r="D240" s="67">
        <v>1900</v>
      </c>
      <c r="E240" s="22"/>
      <c r="F240" s="22"/>
    </row>
    <row r="241" spans="1:6" s="16" customFormat="1" ht="15.75" customHeight="1">
      <c r="A241" s="54"/>
      <c r="B241" s="120"/>
      <c r="C241" s="50"/>
      <c r="D241" s="67"/>
      <c r="E241" s="22"/>
      <c r="F241" s="22"/>
    </row>
    <row r="242" spans="1:6" s="16" customFormat="1" ht="87" customHeight="1">
      <c r="A242" s="54" t="s">
        <v>1057</v>
      </c>
      <c r="B242" s="122" t="s">
        <v>1165</v>
      </c>
      <c r="C242" s="50"/>
      <c r="D242" s="67"/>
      <c r="E242" s="22"/>
      <c r="F242" s="22"/>
    </row>
    <row r="243" spans="1:6" s="16" customFormat="1" ht="15.75" customHeight="1">
      <c r="A243" s="54"/>
      <c r="B243" s="120" t="s">
        <v>978</v>
      </c>
      <c r="C243" s="50" t="s">
        <v>1045</v>
      </c>
      <c r="D243" s="67">
        <v>92</v>
      </c>
      <c r="E243" s="22"/>
      <c r="F243" s="22"/>
    </row>
    <row r="244" spans="1:6" s="16" customFormat="1" ht="15.75" customHeight="1">
      <c r="A244" s="54"/>
      <c r="B244" s="120" t="s">
        <v>979</v>
      </c>
      <c r="C244" s="50" t="s">
        <v>1045</v>
      </c>
      <c r="D244" s="67">
        <v>82.4</v>
      </c>
      <c r="E244" s="22"/>
      <c r="F244" s="22"/>
    </row>
    <row r="245" spans="1:6" s="16" customFormat="1" ht="15.75" customHeight="1">
      <c r="A245" s="54"/>
      <c r="B245" s="120"/>
      <c r="C245" s="50"/>
      <c r="D245" s="67"/>
      <c r="E245" s="22"/>
      <c r="F245" s="22"/>
    </row>
    <row r="246" spans="1:6" s="16" customFormat="1" ht="126" customHeight="1">
      <c r="A246" s="145">
        <v>7</v>
      </c>
      <c r="B246" s="122" t="s">
        <v>1168</v>
      </c>
      <c r="C246" s="146"/>
      <c r="D246" s="51"/>
      <c r="E246" s="22"/>
      <c r="F246" s="22"/>
    </row>
    <row r="247" spans="1:6" s="16" customFormat="1" ht="31.5" customHeight="1">
      <c r="A247" s="147"/>
      <c r="B247" s="120" t="s">
        <v>980</v>
      </c>
      <c r="C247" s="148" t="s">
        <v>1045</v>
      </c>
      <c r="D247" s="149">
        <v>175</v>
      </c>
      <c r="E247" s="130"/>
      <c r="F247" s="130"/>
    </row>
    <row r="248" spans="1:6" s="16" customFormat="1" ht="15.75" customHeight="1">
      <c r="A248" s="147"/>
      <c r="B248" s="120"/>
      <c r="C248" s="148"/>
      <c r="D248" s="149"/>
      <c r="E248" s="130"/>
      <c r="F248" s="130"/>
    </row>
    <row r="249" spans="1:6" s="16" customFormat="1" ht="56.25" customHeight="1">
      <c r="A249" s="150" t="s">
        <v>1063</v>
      </c>
      <c r="B249" s="120" t="s">
        <v>981</v>
      </c>
      <c r="C249" s="146"/>
      <c r="D249" s="22"/>
      <c r="E249" s="22"/>
      <c r="F249" s="22"/>
    </row>
    <row r="250" spans="1:6" s="16" customFormat="1" ht="19.5" customHeight="1">
      <c r="A250" s="150"/>
      <c r="B250" s="120" t="s">
        <v>982</v>
      </c>
      <c r="C250" s="146" t="s">
        <v>1045</v>
      </c>
      <c r="D250" s="22">
        <v>92</v>
      </c>
      <c r="E250" s="22"/>
      <c r="F250" s="22"/>
    </row>
    <row r="251" spans="1:6" s="16" customFormat="1" ht="15.75" customHeight="1">
      <c r="A251" s="14"/>
      <c r="B251" s="120"/>
      <c r="C251" s="146"/>
      <c r="D251" s="26"/>
      <c r="E251" s="22"/>
      <c r="F251" s="22"/>
    </row>
    <row r="252" spans="1:6" s="16" customFormat="1" ht="128.25" customHeight="1">
      <c r="A252" s="150">
        <v>9</v>
      </c>
      <c r="B252" s="120" t="s">
        <v>983</v>
      </c>
      <c r="C252" s="146"/>
      <c r="D252" s="22"/>
      <c r="E252" s="22"/>
      <c r="F252" s="22"/>
    </row>
    <row r="253" spans="1:6" s="16" customFormat="1" ht="15.75" customHeight="1">
      <c r="A253" s="150"/>
      <c r="B253" s="120"/>
      <c r="C253" s="146" t="s">
        <v>1045</v>
      </c>
      <c r="D253" s="22">
        <v>92</v>
      </c>
      <c r="E253" s="22"/>
      <c r="F253" s="22"/>
    </row>
    <row r="254" spans="1:6" s="16" customFormat="1" ht="15.75" customHeight="1">
      <c r="A254" s="14"/>
      <c r="B254" s="120"/>
      <c r="C254" s="21"/>
      <c r="D254" s="26"/>
      <c r="E254" s="22"/>
      <c r="F254" s="22"/>
    </row>
    <row r="255" spans="1:6" s="16" customFormat="1" ht="74.25" customHeight="1">
      <c r="A255" s="150">
        <v>10</v>
      </c>
      <c r="B255" s="120" t="s">
        <v>984</v>
      </c>
      <c r="C255" s="146"/>
      <c r="D255" s="22"/>
      <c r="E255" s="22"/>
      <c r="F255" s="22"/>
    </row>
    <row r="256" spans="1:6" s="16" customFormat="1" ht="15.75" customHeight="1">
      <c r="A256" s="150"/>
      <c r="B256" s="151"/>
      <c r="C256" s="146" t="s">
        <v>1045</v>
      </c>
      <c r="D256" s="22">
        <v>11.4</v>
      </c>
      <c r="E256" s="22"/>
      <c r="F256" s="22"/>
    </row>
    <row r="257" spans="1:6" s="16" customFormat="1" ht="15.75" customHeight="1">
      <c r="A257" s="14"/>
      <c r="B257" s="120"/>
      <c r="C257" s="21"/>
      <c r="D257" s="26"/>
      <c r="E257" s="22"/>
      <c r="F257" s="22"/>
    </row>
    <row r="258" spans="1:6" s="16" customFormat="1" ht="105" customHeight="1">
      <c r="A258" s="14">
        <v>11</v>
      </c>
      <c r="B258" s="122" t="s">
        <v>985</v>
      </c>
      <c r="C258" s="21"/>
      <c r="D258" s="26"/>
      <c r="E258" s="22"/>
      <c r="F258" s="22"/>
    </row>
    <row r="259" spans="1:6" s="16" customFormat="1" ht="15.75" customHeight="1">
      <c r="A259" s="14"/>
      <c r="B259" s="120"/>
      <c r="C259" s="50" t="s">
        <v>1039</v>
      </c>
      <c r="D259" s="67">
        <v>15</v>
      </c>
      <c r="E259" s="22"/>
      <c r="F259" s="22"/>
    </row>
    <row r="260" spans="1:6" s="16" customFormat="1" ht="15.75" customHeight="1">
      <c r="A260" s="14"/>
      <c r="B260" s="120"/>
      <c r="C260" s="21"/>
      <c r="D260" s="22"/>
      <c r="E260" s="22"/>
      <c r="F260" s="22"/>
    </row>
    <row r="261" spans="1:6" s="16" customFormat="1" ht="15.75" customHeight="1">
      <c r="A261" s="54"/>
      <c r="B261" s="120" t="s">
        <v>986</v>
      </c>
      <c r="C261" s="50"/>
      <c r="D261" s="67"/>
      <c r="E261" s="22"/>
      <c r="F261" s="22"/>
    </row>
    <row r="262" spans="1:6" s="16" customFormat="1" ht="298.5" customHeight="1">
      <c r="A262" s="14">
        <v>1</v>
      </c>
      <c r="B262" s="122" t="s">
        <v>14</v>
      </c>
      <c r="C262" s="21"/>
      <c r="D262" s="26"/>
      <c r="E262" s="22"/>
      <c r="F262" s="22"/>
    </row>
    <row r="263" spans="1:6" s="16" customFormat="1" ht="15.75" customHeight="1">
      <c r="A263" s="14"/>
      <c r="B263" s="120"/>
      <c r="C263" s="21" t="s">
        <v>1039</v>
      </c>
      <c r="D263" s="46">
        <v>40</v>
      </c>
      <c r="E263" s="22"/>
      <c r="F263" s="22"/>
    </row>
    <row r="264" spans="1:6" s="16" customFormat="1" ht="15.75" customHeight="1">
      <c r="A264" s="14"/>
      <c r="B264" s="135"/>
      <c r="C264" s="18"/>
      <c r="D264" s="42"/>
      <c r="E264" s="37"/>
      <c r="F264" s="37"/>
    </row>
    <row r="265" spans="1:6" s="16" customFormat="1" ht="117.75" customHeight="1">
      <c r="A265" s="14">
        <v>2</v>
      </c>
      <c r="B265" s="120" t="s">
        <v>987</v>
      </c>
      <c r="C265" s="21"/>
      <c r="D265" s="26"/>
      <c r="E265" s="22"/>
      <c r="F265" s="22"/>
    </row>
    <row r="266" spans="1:6" s="16" customFormat="1" ht="15.75" customHeight="1">
      <c r="A266" s="14"/>
      <c r="B266" s="120" t="s">
        <v>988</v>
      </c>
      <c r="C266" s="21" t="s">
        <v>989</v>
      </c>
      <c r="D266" s="46">
        <v>40</v>
      </c>
      <c r="E266" s="22"/>
      <c r="F266" s="22"/>
    </row>
    <row r="267" spans="1:6" s="16" customFormat="1" ht="15.75" customHeight="1">
      <c r="A267" s="14"/>
      <c r="B267" s="135"/>
      <c r="C267" s="18"/>
      <c r="D267" s="42"/>
      <c r="E267" s="37"/>
      <c r="F267" s="37"/>
    </row>
    <row r="268" spans="1:6" s="16" customFormat="1" ht="409.5" customHeight="1">
      <c r="A268" s="14" t="s">
        <v>1042</v>
      </c>
      <c r="B268" s="122" t="s">
        <v>15</v>
      </c>
      <c r="C268" s="152"/>
      <c r="D268" s="106"/>
      <c r="E268" s="22"/>
      <c r="F268" s="22"/>
    </row>
    <row r="269" spans="1:6" s="16" customFormat="1" ht="114.75" customHeight="1">
      <c r="A269" s="14"/>
      <c r="B269" s="122" t="s">
        <v>990</v>
      </c>
      <c r="C269" s="152"/>
      <c r="D269" s="106"/>
      <c r="E269" s="22"/>
      <c r="F269" s="22"/>
    </row>
    <row r="270" spans="1:6" s="16" customFormat="1" ht="16.5" customHeight="1">
      <c r="A270" s="14"/>
      <c r="B270" s="120" t="s">
        <v>1163</v>
      </c>
      <c r="C270" s="21" t="s">
        <v>1039</v>
      </c>
      <c r="D270" s="46">
        <v>60</v>
      </c>
      <c r="E270" s="22"/>
      <c r="F270" s="22"/>
    </row>
    <row r="271" spans="1:6" s="16" customFormat="1" ht="15.75" customHeight="1">
      <c r="A271" s="14"/>
      <c r="B271" s="120" t="s">
        <v>1164</v>
      </c>
      <c r="C271" s="21" t="s">
        <v>1039</v>
      </c>
      <c r="D271" s="46">
        <v>11</v>
      </c>
      <c r="E271" s="22"/>
      <c r="F271" s="22"/>
    </row>
    <row r="272" spans="1:6" s="16" customFormat="1" ht="15.75" customHeight="1">
      <c r="A272" s="14"/>
      <c r="B272" s="120"/>
      <c r="C272" s="21"/>
      <c r="D272" s="46"/>
      <c r="E272" s="22"/>
      <c r="F272" s="22"/>
    </row>
    <row r="273" spans="1:6" s="16" customFormat="1" ht="99.75" customHeight="1">
      <c r="A273" s="14">
        <v>4</v>
      </c>
      <c r="B273" s="122" t="s">
        <v>1165</v>
      </c>
      <c r="C273" s="21"/>
      <c r="D273" s="26"/>
      <c r="E273" s="22"/>
      <c r="F273" s="22"/>
    </row>
    <row r="274" spans="1:6" s="16" customFormat="1" ht="30.75" customHeight="1">
      <c r="A274" s="14"/>
      <c r="B274" s="120" t="s">
        <v>991</v>
      </c>
      <c r="C274" s="50" t="s">
        <v>1045</v>
      </c>
      <c r="D274" s="67">
        <v>11</v>
      </c>
      <c r="E274" s="22"/>
      <c r="F274" s="22"/>
    </row>
    <row r="275" spans="1:6" s="16" customFormat="1" ht="42" customHeight="1">
      <c r="A275" s="14"/>
      <c r="B275" s="120" t="s">
        <v>992</v>
      </c>
      <c r="C275" s="50" t="s">
        <v>1045</v>
      </c>
      <c r="D275" s="67">
        <v>82.4</v>
      </c>
      <c r="E275" s="22"/>
      <c r="F275" s="22"/>
    </row>
    <row r="276" spans="1:6" s="16" customFormat="1" ht="11.25" customHeight="1">
      <c r="A276" s="14"/>
      <c r="B276" s="135"/>
      <c r="C276" s="18"/>
      <c r="D276" s="42"/>
      <c r="E276" s="37"/>
      <c r="F276" s="37"/>
    </row>
    <row r="277" spans="1:6" s="16" customFormat="1" ht="128.25" customHeight="1">
      <c r="A277" s="150">
        <v>5</v>
      </c>
      <c r="B277" s="120" t="s">
        <v>993</v>
      </c>
      <c r="C277" s="146"/>
      <c r="D277" s="22"/>
      <c r="E277" s="22"/>
      <c r="F277" s="22"/>
    </row>
    <row r="278" spans="1:6" s="16" customFormat="1" ht="15.75" customHeight="1">
      <c r="A278" s="150"/>
      <c r="B278" s="120"/>
      <c r="C278" s="146" t="s">
        <v>1045</v>
      </c>
      <c r="D278" s="22">
        <v>19</v>
      </c>
      <c r="E278" s="22"/>
      <c r="F278" s="22"/>
    </row>
    <row r="279" spans="1:6" s="16" customFormat="1" ht="14.25" customHeight="1">
      <c r="A279" s="14"/>
      <c r="B279" s="135"/>
      <c r="C279" s="21"/>
      <c r="D279" s="26"/>
      <c r="E279" s="22"/>
      <c r="F279" s="22"/>
    </row>
    <row r="280" spans="1:6" s="16" customFormat="1" ht="58.5" customHeight="1">
      <c r="A280" s="150">
        <v>6</v>
      </c>
      <c r="B280" s="120" t="s">
        <v>981</v>
      </c>
      <c r="C280" s="146"/>
      <c r="D280" s="22"/>
      <c r="E280" s="22"/>
      <c r="F280" s="22"/>
    </row>
    <row r="281" spans="1:6" s="16" customFormat="1" ht="15.75" customHeight="1">
      <c r="A281" s="150"/>
      <c r="B281" s="120" t="s">
        <v>994</v>
      </c>
      <c r="C281" s="146" t="s">
        <v>1045</v>
      </c>
      <c r="D281" s="22">
        <v>19</v>
      </c>
      <c r="E281" s="22"/>
      <c r="F281" s="22"/>
    </row>
    <row r="282" spans="1:6" s="16" customFormat="1" ht="12.75" customHeight="1">
      <c r="A282" s="150"/>
      <c r="B282" s="120"/>
      <c r="C282" s="146"/>
      <c r="D282" s="22"/>
      <c r="E282" s="22"/>
      <c r="F282" s="22"/>
    </row>
    <row r="283" spans="1:6" s="16" customFormat="1" ht="128.25" customHeight="1">
      <c r="A283" s="145">
        <v>7</v>
      </c>
      <c r="B283" s="122" t="s">
        <v>1168</v>
      </c>
      <c r="C283" s="146"/>
      <c r="D283" s="51"/>
      <c r="E283" s="22"/>
      <c r="F283" s="22"/>
    </row>
    <row r="284" spans="1:6" s="16" customFormat="1" ht="15.75" customHeight="1">
      <c r="A284" s="147"/>
      <c r="B284" s="120" t="s">
        <v>995</v>
      </c>
      <c r="C284" s="148" t="s">
        <v>1045</v>
      </c>
      <c r="D284" s="149">
        <v>19</v>
      </c>
      <c r="E284" s="130"/>
      <c r="F284" s="130"/>
    </row>
    <row r="285" spans="1:6" s="16" customFormat="1" ht="12" customHeight="1">
      <c r="A285" s="54"/>
      <c r="B285" s="120"/>
      <c r="C285" s="50"/>
      <c r="D285" s="67"/>
      <c r="E285" s="22"/>
      <c r="F285" s="22"/>
    </row>
    <row r="286" spans="1:6" s="16" customFormat="1" ht="15.75" customHeight="1">
      <c r="A286" s="54"/>
      <c r="B286" s="153" t="s">
        <v>996</v>
      </c>
      <c r="C286" s="50"/>
      <c r="D286" s="67"/>
      <c r="E286" s="22"/>
      <c r="F286" s="22"/>
    </row>
    <row r="287" spans="1:6" s="16" customFormat="1" ht="304.5" customHeight="1">
      <c r="A287" s="14">
        <v>1</v>
      </c>
      <c r="B287" s="122" t="s">
        <v>14</v>
      </c>
      <c r="C287" s="21"/>
      <c r="D287" s="26"/>
      <c r="E287" s="22"/>
      <c r="F287" s="22"/>
    </row>
    <row r="288" spans="1:6" s="16" customFormat="1" ht="15.75" customHeight="1">
      <c r="A288" s="14"/>
      <c r="B288" s="120"/>
      <c r="C288" s="21" t="s">
        <v>1039</v>
      </c>
      <c r="D288" s="46">
        <v>80</v>
      </c>
      <c r="E288" s="22"/>
      <c r="F288" s="22"/>
    </row>
    <row r="289" spans="1:6" s="16" customFormat="1" ht="15.75" customHeight="1">
      <c r="A289" s="14"/>
      <c r="B289" s="120"/>
      <c r="C289" s="21"/>
      <c r="D289" s="26"/>
      <c r="E289" s="22"/>
      <c r="F289" s="22"/>
    </row>
    <row r="290" spans="1:6" s="16" customFormat="1" ht="119.25" customHeight="1">
      <c r="A290" s="14">
        <v>2</v>
      </c>
      <c r="B290" s="120" t="s">
        <v>997</v>
      </c>
      <c r="C290" s="21"/>
      <c r="D290" s="26"/>
      <c r="E290" s="22"/>
      <c r="F290" s="22"/>
    </row>
    <row r="291" spans="1:6" s="16" customFormat="1" ht="15.75" customHeight="1">
      <c r="A291" s="14"/>
      <c r="B291" s="120" t="s">
        <v>988</v>
      </c>
      <c r="C291" s="21" t="s">
        <v>989</v>
      </c>
      <c r="D291" s="46">
        <v>65</v>
      </c>
      <c r="E291" s="22"/>
      <c r="F291" s="22"/>
    </row>
    <row r="292" spans="1:6" s="16" customFormat="1" ht="11.25" customHeight="1">
      <c r="A292" s="14"/>
      <c r="B292" s="120"/>
      <c r="C292" s="18"/>
      <c r="D292" s="19"/>
      <c r="E292" s="37"/>
      <c r="F292" s="37"/>
    </row>
    <row r="293" spans="1:6" s="16" customFormat="1" ht="399" customHeight="1">
      <c r="A293" s="14" t="s">
        <v>1042</v>
      </c>
      <c r="B293" s="122" t="s">
        <v>16</v>
      </c>
      <c r="C293" s="152"/>
      <c r="D293" s="106"/>
      <c r="E293" s="22"/>
      <c r="F293" s="22"/>
    </row>
    <row r="294" spans="1:6" s="16" customFormat="1" ht="114.75" customHeight="1">
      <c r="A294" s="14"/>
      <c r="B294" s="122" t="s">
        <v>990</v>
      </c>
      <c r="C294" s="152"/>
      <c r="D294" s="106"/>
      <c r="E294" s="22"/>
      <c r="F294" s="22"/>
    </row>
    <row r="295" spans="1:6" s="16" customFormat="1" ht="15.75" customHeight="1">
      <c r="A295" s="14"/>
      <c r="B295" s="120" t="s">
        <v>1163</v>
      </c>
      <c r="C295" s="21" t="s">
        <v>1039</v>
      </c>
      <c r="D295" s="46">
        <v>70</v>
      </c>
      <c r="E295" s="22"/>
      <c r="F295" s="22"/>
    </row>
    <row r="296" spans="1:6" s="16" customFormat="1" ht="15.75" customHeight="1">
      <c r="A296" s="14"/>
      <c r="B296" s="120" t="s">
        <v>1164</v>
      </c>
      <c r="C296" s="21" t="s">
        <v>1039</v>
      </c>
      <c r="D296" s="46">
        <v>9</v>
      </c>
      <c r="E296" s="22"/>
      <c r="F296" s="22"/>
    </row>
    <row r="297" spans="1:6" s="16" customFormat="1" ht="15.75" customHeight="1">
      <c r="A297" s="14"/>
      <c r="B297" s="120"/>
      <c r="C297" s="21"/>
      <c r="D297" s="26"/>
      <c r="E297" s="22"/>
      <c r="F297" s="22"/>
    </row>
    <row r="298" spans="1:6" s="16" customFormat="1" ht="103.5" customHeight="1">
      <c r="A298" s="14">
        <v>4</v>
      </c>
      <c r="B298" s="122" t="s">
        <v>1165</v>
      </c>
      <c r="C298" s="21"/>
      <c r="D298" s="26"/>
      <c r="E298" s="22"/>
      <c r="F298" s="22"/>
    </row>
    <row r="299" spans="1:6" s="16" customFormat="1" ht="15.75" customHeight="1">
      <c r="A299" s="14"/>
      <c r="B299" s="120" t="s">
        <v>998</v>
      </c>
      <c r="C299" s="50" t="s">
        <v>1045</v>
      </c>
      <c r="D299" s="67">
        <v>20.5</v>
      </c>
      <c r="E299" s="22"/>
      <c r="F299" s="22"/>
    </row>
    <row r="300" spans="1:6" s="16" customFormat="1" ht="15.75" customHeight="1">
      <c r="A300" s="154"/>
      <c r="B300" s="120" t="s">
        <v>999</v>
      </c>
      <c r="C300" s="148" t="s">
        <v>1045</v>
      </c>
      <c r="D300" s="149">
        <v>7</v>
      </c>
      <c r="E300" s="130"/>
      <c r="F300" s="130"/>
    </row>
    <row r="301" spans="1:6" s="16" customFormat="1" ht="15.75" customHeight="1">
      <c r="A301" s="14"/>
      <c r="B301" s="120"/>
      <c r="C301" s="18"/>
      <c r="D301" s="19"/>
      <c r="E301" s="37"/>
      <c r="F301" s="37"/>
    </row>
    <row r="302" spans="1:6" s="16" customFormat="1" ht="60" customHeight="1">
      <c r="A302" s="150">
        <v>5</v>
      </c>
      <c r="B302" s="120" t="s">
        <v>981</v>
      </c>
      <c r="C302" s="146"/>
      <c r="D302" s="22"/>
      <c r="E302" s="22"/>
      <c r="F302" s="22"/>
    </row>
    <row r="303" spans="1:6" s="16" customFormat="1" ht="15.75" customHeight="1">
      <c r="A303" s="150"/>
      <c r="B303" s="120" t="s">
        <v>1000</v>
      </c>
      <c r="C303" s="146" t="s">
        <v>1045</v>
      </c>
      <c r="D303" s="22">
        <v>20.5</v>
      </c>
      <c r="E303" s="22"/>
      <c r="F303" s="22"/>
    </row>
    <row r="304" spans="1:6" s="16" customFormat="1" ht="15.75" customHeight="1">
      <c r="A304" s="14"/>
      <c r="B304" s="120"/>
      <c r="C304" s="18"/>
      <c r="D304" s="19"/>
      <c r="E304" s="37"/>
      <c r="F304" s="37"/>
    </row>
    <row r="305" spans="1:6" s="16" customFormat="1" ht="119.25" customHeight="1">
      <c r="A305" s="150">
        <v>6</v>
      </c>
      <c r="B305" s="120" t="s">
        <v>983</v>
      </c>
      <c r="C305" s="146"/>
      <c r="D305" s="22"/>
      <c r="E305" s="22"/>
      <c r="F305" s="22"/>
    </row>
    <row r="306" spans="1:6" s="16" customFormat="1" ht="15.75" customHeight="1">
      <c r="A306" s="150"/>
      <c r="B306" s="120"/>
      <c r="C306" s="146" t="s">
        <v>1045</v>
      </c>
      <c r="D306" s="22">
        <v>20.5</v>
      </c>
      <c r="E306" s="22"/>
      <c r="F306" s="22"/>
    </row>
    <row r="307" spans="1:6" s="16" customFormat="1" ht="15.75" customHeight="1">
      <c r="A307" s="52"/>
      <c r="B307" s="120"/>
      <c r="C307" s="21"/>
      <c r="D307" s="26"/>
      <c r="E307" s="22"/>
      <c r="F307" s="22"/>
    </row>
    <row r="308" spans="1:6" s="16" customFormat="1" ht="125.25" customHeight="1">
      <c r="A308" s="145">
        <v>7</v>
      </c>
      <c r="B308" s="122" t="s">
        <v>1168</v>
      </c>
      <c r="C308" s="146"/>
      <c r="D308" s="51"/>
      <c r="E308" s="22"/>
      <c r="F308" s="22"/>
    </row>
    <row r="309" spans="1:6" s="16" customFormat="1" ht="15.75" customHeight="1">
      <c r="A309" s="147"/>
      <c r="B309" s="120" t="s">
        <v>1001</v>
      </c>
      <c r="C309" s="148" t="s">
        <v>1045</v>
      </c>
      <c r="D309" s="149">
        <v>20.5</v>
      </c>
      <c r="E309" s="130"/>
      <c r="F309" s="130"/>
    </row>
    <row r="310" spans="1:6" s="16" customFormat="1" ht="15.75" customHeight="1">
      <c r="A310" s="147"/>
      <c r="B310" s="120" t="s">
        <v>1002</v>
      </c>
      <c r="C310" s="148" t="s">
        <v>1045</v>
      </c>
      <c r="D310" s="149">
        <v>7</v>
      </c>
      <c r="E310" s="130"/>
      <c r="F310" s="130"/>
    </row>
    <row r="311" spans="1:6" s="16" customFormat="1" ht="15.75" customHeight="1">
      <c r="A311" s="147"/>
      <c r="B311" s="120"/>
      <c r="C311" s="148"/>
      <c r="D311" s="149"/>
      <c r="E311" s="130"/>
      <c r="F311" s="130"/>
    </row>
    <row r="312" spans="1:6" s="16" customFormat="1" ht="15.75" customHeight="1">
      <c r="A312" s="147"/>
      <c r="B312" s="120"/>
      <c r="C312" s="148"/>
      <c r="D312" s="149"/>
      <c r="E312" s="130"/>
      <c r="F312" s="130"/>
    </row>
    <row r="313" spans="1:6" s="16" customFormat="1" ht="15.75" customHeight="1">
      <c r="A313" s="147"/>
      <c r="B313" s="120"/>
      <c r="C313" s="148"/>
      <c r="D313" s="149"/>
      <c r="E313" s="130"/>
      <c r="F313" s="130"/>
    </row>
    <row r="314" spans="1:6" s="16" customFormat="1" ht="15.75" customHeight="1">
      <c r="A314" s="147"/>
      <c r="B314" s="120"/>
      <c r="C314" s="148"/>
      <c r="D314" s="149"/>
      <c r="E314" s="130"/>
      <c r="F314" s="130"/>
    </row>
    <row r="315" spans="1:6" s="16" customFormat="1" ht="15.75" customHeight="1">
      <c r="A315" s="147"/>
      <c r="B315" s="120"/>
      <c r="C315" s="148"/>
      <c r="D315" s="149"/>
      <c r="E315" s="130"/>
      <c r="F315" s="130"/>
    </row>
    <row r="316" spans="1:6" s="16" customFormat="1" ht="15.75" customHeight="1">
      <c r="A316" s="147"/>
      <c r="B316" s="120"/>
      <c r="C316" s="148"/>
      <c r="D316" s="149"/>
      <c r="E316" s="130"/>
      <c r="F316" s="130"/>
    </row>
    <row r="317" spans="1:6" s="16" customFormat="1" ht="15.75" customHeight="1">
      <c r="A317" s="147"/>
      <c r="B317" s="120"/>
      <c r="C317" s="148"/>
      <c r="D317" s="149"/>
      <c r="E317" s="130"/>
      <c r="F317" s="130"/>
    </row>
    <row r="318" spans="1:6" s="16" customFormat="1" ht="15.75" customHeight="1">
      <c r="A318" s="147"/>
      <c r="B318" s="120"/>
      <c r="C318" s="148"/>
      <c r="D318" s="149"/>
      <c r="E318" s="130"/>
      <c r="F318" s="130"/>
    </row>
    <row r="319" spans="1:6" s="16" customFormat="1" ht="15.75" customHeight="1">
      <c r="A319" s="147"/>
      <c r="B319" s="120"/>
      <c r="C319" s="148"/>
      <c r="D319" s="149"/>
      <c r="E319" s="130"/>
      <c r="F319" s="130"/>
    </row>
    <row r="320" spans="1:6" s="16" customFormat="1" ht="15.75" customHeight="1">
      <c r="A320" s="147"/>
      <c r="B320" s="120"/>
      <c r="C320" s="148"/>
      <c r="D320" s="149"/>
      <c r="E320" s="130"/>
      <c r="F320" s="130"/>
    </row>
    <row r="321" spans="1:6" s="16" customFormat="1" ht="15.75" customHeight="1">
      <c r="A321" s="147"/>
      <c r="B321" s="120"/>
      <c r="C321" s="148"/>
      <c r="D321" s="149"/>
      <c r="E321" s="130"/>
      <c r="F321" s="130"/>
    </row>
    <row r="322" spans="1:6" s="16" customFormat="1" ht="15.75" customHeight="1">
      <c r="A322" s="147"/>
      <c r="B322" s="120"/>
      <c r="C322" s="148"/>
      <c r="D322" s="149"/>
      <c r="E322" s="130"/>
      <c r="F322" s="130"/>
    </row>
    <row r="323" spans="1:6" s="16" customFormat="1" ht="15.75" customHeight="1">
      <c r="A323" s="54"/>
      <c r="B323" s="120"/>
      <c r="C323" s="50"/>
      <c r="D323" s="67"/>
      <c r="E323" s="22"/>
      <c r="F323" s="22"/>
    </row>
    <row r="324" spans="1:6" s="16" customFormat="1" ht="15.75" customHeight="1">
      <c r="A324" s="54"/>
      <c r="B324" s="120" t="s">
        <v>1003</v>
      </c>
      <c r="C324" s="50"/>
      <c r="D324" s="67"/>
      <c r="E324" s="22"/>
      <c r="F324" s="22"/>
    </row>
    <row r="325" spans="1:6" s="16" customFormat="1" ht="298.5" customHeight="1">
      <c r="A325" s="14">
        <v>1</v>
      </c>
      <c r="B325" s="122" t="s">
        <v>14</v>
      </c>
      <c r="C325" s="21"/>
      <c r="D325" s="26"/>
      <c r="E325" s="22"/>
      <c r="F325" s="22"/>
    </row>
    <row r="326" spans="1:6" s="16" customFormat="1" ht="15.75" customHeight="1">
      <c r="A326" s="14"/>
      <c r="B326" s="120"/>
      <c r="C326" s="21" t="s">
        <v>1039</v>
      </c>
      <c r="D326" s="46">
        <v>60</v>
      </c>
      <c r="E326" s="22"/>
      <c r="F326" s="22"/>
    </row>
    <row r="327" spans="1:6" s="16" customFormat="1" ht="15.75" customHeight="1">
      <c r="A327" s="14"/>
      <c r="B327" s="120"/>
      <c r="C327" s="21"/>
      <c r="D327" s="26"/>
      <c r="E327" s="22"/>
      <c r="F327" s="22"/>
    </row>
    <row r="328" spans="1:6" s="16" customFormat="1" ht="114.75" customHeight="1">
      <c r="A328" s="14">
        <v>2</v>
      </c>
      <c r="B328" s="120" t="s">
        <v>1004</v>
      </c>
      <c r="C328" s="21"/>
      <c r="D328" s="26"/>
      <c r="E328" s="22"/>
      <c r="F328" s="22"/>
    </row>
    <row r="329" spans="1:6" s="16" customFormat="1" ht="15.75" customHeight="1">
      <c r="A329" s="14"/>
      <c r="B329" s="120" t="s">
        <v>988</v>
      </c>
      <c r="C329" s="21" t="s">
        <v>989</v>
      </c>
      <c r="D329" s="46">
        <v>40</v>
      </c>
      <c r="E329" s="22"/>
      <c r="F329" s="22"/>
    </row>
    <row r="330" spans="1:6" s="16" customFormat="1" ht="15.75" customHeight="1">
      <c r="A330" s="52"/>
      <c r="B330" s="155"/>
      <c r="C330" s="63"/>
      <c r="D330" s="62"/>
      <c r="E330" s="62"/>
      <c r="F330" s="70"/>
    </row>
    <row r="331" spans="1:6" s="16" customFormat="1" ht="409.5" customHeight="1">
      <c r="A331" s="14" t="s">
        <v>1042</v>
      </c>
      <c r="B331" s="122" t="s">
        <v>15</v>
      </c>
      <c r="C331" s="152"/>
      <c r="D331" s="106"/>
      <c r="E331" s="22"/>
      <c r="F331" s="22"/>
    </row>
    <row r="332" spans="1:6" s="16" customFormat="1" ht="111" customHeight="1">
      <c r="A332" s="14"/>
      <c r="B332" s="122" t="s">
        <v>990</v>
      </c>
      <c r="C332" s="152"/>
      <c r="D332" s="106"/>
      <c r="E332" s="22"/>
      <c r="F332" s="22"/>
    </row>
    <row r="333" spans="1:6" s="16" customFormat="1" ht="15.75" customHeight="1">
      <c r="A333" s="14"/>
      <c r="B333" s="120" t="s">
        <v>1163</v>
      </c>
      <c r="C333" s="21" t="s">
        <v>1039</v>
      </c>
      <c r="D333" s="46">
        <v>40</v>
      </c>
      <c r="E333" s="22"/>
      <c r="F333" s="22"/>
    </row>
    <row r="334" spans="1:6" s="16" customFormat="1" ht="15.75" customHeight="1">
      <c r="A334" s="14"/>
      <c r="B334" s="120" t="s">
        <v>1164</v>
      </c>
      <c r="C334" s="21" t="s">
        <v>1039</v>
      </c>
      <c r="D334" s="46">
        <v>20</v>
      </c>
      <c r="E334" s="22"/>
      <c r="F334" s="22"/>
    </row>
    <row r="335" spans="1:6" s="16" customFormat="1" ht="12" customHeight="1">
      <c r="A335" s="52"/>
      <c r="B335" s="156"/>
      <c r="C335" s="63"/>
      <c r="D335" s="62"/>
      <c r="E335" s="62"/>
      <c r="F335" s="70"/>
    </row>
    <row r="336" spans="1:6" s="16" customFormat="1" ht="105.75" customHeight="1">
      <c r="A336" s="14">
        <v>4</v>
      </c>
      <c r="B336" s="122" t="s">
        <v>1165</v>
      </c>
      <c r="C336" s="21"/>
      <c r="D336" s="26"/>
      <c r="E336" s="22"/>
      <c r="F336" s="22"/>
    </row>
    <row r="337" spans="1:6" s="16" customFormat="1" ht="15.75" customHeight="1">
      <c r="A337" s="14"/>
      <c r="B337" s="120" t="s">
        <v>1005</v>
      </c>
      <c r="C337" s="50" t="s">
        <v>1045</v>
      </c>
      <c r="D337" s="67">
        <v>7</v>
      </c>
      <c r="E337" s="22"/>
      <c r="F337" s="22"/>
    </row>
    <row r="338" spans="1:6" s="16" customFormat="1" ht="15.75" customHeight="1">
      <c r="A338" s="154"/>
      <c r="B338" s="120" t="s">
        <v>1006</v>
      </c>
      <c r="C338" s="148" t="s">
        <v>1045</v>
      </c>
      <c r="D338" s="149">
        <v>35</v>
      </c>
      <c r="E338" s="130"/>
      <c r="F338" s="130"/>
    </row>
    <row r="339" spans="1:6" s="16" customFormat="1" ht="12.75" customHeight="1">
      <c r="A339" s="14"/>
      <c r="B339" s="120"/>
      <c r="C339" s="18"/>
      <c r="D339" s="19"/>
      <c r="E339" s="37"/>
      <c r="F339" s="37"/>
    </row>
    <row r="340" spans="1:6" s="16" customFormat="1" ht="61.5" customHeight="1">
      <c r="A340" s="150">
        <v>5</v>
      </c>
      <c r="B340" s="120" t="s">
        <v>981</v>
      </c>
      <c r="C340" s="146"/>
      <c r="D340" s="22"/>
      <c r="E340" s="22"/>
      <c r="F340" s="22"/>
    </row>
    <row r="341" spans="1:6" s="16" customFormat="1" ht="15.75" customHeight="1">
      <c r="A341" s="150"/>
      <c r="B341" s="120" t="s">
        <v>1007</v>
      </c>
      <c r="C341" s="146" t="s">
        <v>1045</v>
      </c>
      <c r="D341" s="22">
        <v>7</v>
      </c>
      <c r="E341" s="22"/>
      <c r="F341" s="22"/>
    </row>
    <row r="342" spans="1:6" s="16" customFormat="1" ht="15.75" customHeight="1">
      <c r="A342" s="52"/>
      <c r="B342" s="156"/>
      <c r="C342" s="63"/>
      <c r="D342" s="62"/>
      <c r="E342" s="62"/>
      <c r="F342" s="70"/>
    </row>
    <row r="343" spans="1:6" s="16" customFormat="1" ht="126.75" customHeight="1">
      <c r="A343" s="150">
        <v>6</v>
      </c>
      <c r="B343" s="120" t="s">
        <v>983</v>
      </c>
      <c r="C343" s="146"/>
      <c r="D343" s="22"/>
      <c r="E343" s="22"/>
      <c r="F343" s="22"/>
    </row>
    <row r="344" spans="1:6" s="16" customFormat="1" ht="15.75" customHeight="1">
      <c r="A344" s="150"/>
      <c r="B344" s="120"/>
      <c r="C344" s="146" t="s">
        <v>1045</v>
      </c>
      <c r="D344" s="22">
        <v>3</v>
      </c>
      <c r="E344" s="22"/>
      <c r="F344" s="22"/>
    </row>
    <row r="345" spans="1:6" s="16" customFormat="1" ht="15.75" customHeight="1">
      <c r="A345" s="52"/>
      <c r="B345" s="120"/>
      <c r="C345" s="21"/>
      <c r="D345" s="26"/>
      <c r="E345" s="22"/>
      <c r="F345" s="22"/>
    </row>
    <row r="346" spans="1:6" s="16" customFormat="1" ht="127.5" customHeight="1">
      <c r="A346" s="145">
        <v>7</v>
      </c>
      <c r="B346" s="122" t="s">
        <v>1168</v>
      </c>
      <c r="C346" s="146"/>
      <c r="D346" s="51"/>
      <c r="E346" s="22"/>
      <c r="F346" s="22"/>
    </row>
    <row r="347" spans="1:6" s="16" customFormat="1" ht="15.75" customHeight="1">
      <c r="A347" s="147"/>
      <c r="B347" s="120" t="s">
        <v>1008</v>
      </c>
      <c r="C347" s="148" t="s">
        <v>1045</v>
      </c>
      <c r="D347" s="149">
        <v>7</v>
      </c>
      <c r="E347" s="130"/>
      <c r="F347" s="130"/>
    </row>
    <row r="348" spans="1:6" s="16" customFormat="1" ht="15.75" customHeight="1">
      <c r="A348" s="54"/>
      <c r="B348" s="120"/>
      <c r="C348" s="50"/>
      <c r="D348" s="67"/>
      <c r="E348" s="22"/>
      <c r="F348" s="22"/>
    </row>
    <row r="349" spans="1:6" s="16" customFormat="1" ht="14.25" customHeight="1">
      <c r="A349" s="52"/>
      <c r="B349" s="123" t="s">
        <v>1179</v>
      </c>
      <c r="C349" s="68"/>
      <c r="D349" s="59"/>
      <c r="E349" s="69"/>
      <c r="F349" s="35">
        <f>SUM(F228:F348)</f>
        <v>0</v>
      </c>
    </row>
    <row r="350" spans="1:6" s="16" customFormat="1" ht="14.25" customHeight="1">
      <c r="A350" s="52"/>
      <c r="B350" s="143"/>
      <c r="C350" s="63"/>
      <c r="D350" s="62"/>
      <c r="E350" s="70"/>
      <c r="F350" s="70"/>
    </row>
    <row r="351" spans="1:6" s="16" customFormat="1" ht="14.25" customHeight="1">
      <c r="A351" s="52"/>
      <c r="B351" s="143"/>
      <c r="C351" s="63"/>
      <c r="D351" s="62"/>
      <c r="E351" s="70"/>
      <c r="F351" s="70"/>
    </row>
    <row r="352" spans="1:6" s="16" customFormat="1" ht="14.25" customHeight="1">
      <c r="A352" s="52"/>
      <c r="B352" s="143"/>
      <c r="C352" s="63"/>
      <c r="D352" s="62"/>
      <c r="E352" s="70"/>
      <c r="F352" s="70"/>
    </row>
    <row r="353" spans="1:6" s="16" customFormat="1" ht="14.25" customHeight="1">
      <c r="A353" s="52"/>
      <c r="B353" s="143"/>
      <c r="C353" s="63"/>
      <c r="D353" s="62"/>
      <c r="E353" s="70"/>
      <c r="F353" s="70"/>
    </row>
    <row r="354" spans="1:6" s="16" customFormat="1" ht="14.25" customHeight="1">
      <c r="A354" s="52"/>
      <c r="B354" s="143"/>
      <c r="C354" s="63"/>
      <c r="D354" s="62"/>
      <c r="E354" s="70"/>
      <c r="F354" s="70"/>
    </row>
    <row r="355" spans="1:6" s="16" customFormat="1" ht="14.25" customHeight="1">
      <c r="A355" s="52"/>
      <c r="B355" s="143"/>
      <c r="C355" s="63"/>
      <c r="D355" s="62"/>
      <c r="E355" s="70"/>
      <c r="F355" s="70"/>
    </row>
    <row r="356" spans="1:6" s="16" customFormat="1" ht="14.25" customHeight="1">
      <c r="A356" s="52"/>
      <c r="B356" s="143"/>
      <c r="C356" s="63"/>
      <c r="D356" s="62"/>
      <c r="E356" s="70"/>
      <c r="F356" s="70"/>
    </row>
    <row r="357" spans="1:6" s="16" customFormat="1" ht="14.25" customHeight="1">
      <c r="A357" s="52"/>
      <c r="B357" s="143"/>
      <c r="C357" s="63"/>
      <c r="D357" s="62"/>
      <c r="E357" s="70"/>
      <c r="F357" s="70"/>
    </row>
    <row r="358" spans="1:6" s="16" customFormat="1" ht="14.25" customHeight="1">
      <c r="A358" s="52"/>
      <c r="B358" s="143"/>
      <c r="C358" s="63"/>
      <c r="D358" s="62"/>
      <c r="E358" s="70"/>
      <c r="F358" s="70"/>
    </row>
    <row r="359" spans="1:6" s="16" customFormat="1" ht="14.25" customHeight="1">
      <c r="A359" s="52"/>
      <c r="B359" s="143"/>
      <c r="C359" s="63"/>
      <c r="D359" s="62"/>
      <c r="E359" s="70"/>
      <c r="F359" s="70"/>
    </row>
    <row r="360" spans="1:6" s="16" customFormat="1" ht="14.25" customHeight="1">
      <c r="A360" s="52"/>
      <c r="B360" s="143"/>
      <c r="C360" s="63"/>
      <c r="D360" s="62"/>
      <c r="E360" s="70"/>
      <c r="F360" s="70"/>
    </row>
    <row r="361" spans="1:6" s="16" customFormat="1" ht="14.25" customHeight="1">
      <c r="A361" s="52"/>
      <c r="B361" s="143"/>
      <c r="C361" s="63"/>
      <c r="D361" s="62"/>
      <c r="E361" s="70"/>
      <c r="F361" s="70"/>
    </row>
    <row r="362" spans="1:6" s="16" customFormat="1" ht="14.25" customHeight="1">
      <c r="A362" s="52"/>
      <c r="B362" s="143"/>
      <c r="C362" s="63"/>
      <c r="D362" s="62"/>
      <c r="E362" s="70"/>
      <c r="F362" s="70"/>
    </row>
    <row r="363" spans="1:6" s="16" customFormat="1" ht="14.25" customHeight="1">
      <c r="A363" s="52"/>
      <c r="B363" s="143"/>
      <c r="C363" s="63"/>
      <c r="D363" s="62"/>
      <c r="E363" s="70"/>
      <c r="F363" s="70"/>
    </row>
    <row r="364" spans="1:6" s="16" customFormat="1" ht="14.25" customHeight="1">
      <c r="A364" s="52"/>
      <c r="B364" s="143"/>
      <c r="C364" s="63"/>
      <c r="D364" s="62"/>
      <c r="E364" s="70"/>
      <c r="F364" s="70"/>
    </row>
    <row r="365" spans="1:6" s="16" customFormat="1" ht="14.25" customHeight="1">
      <c r="A365" s="52"/>
      <c r="B365" s="143"/>
      <c r="C365" s="63"/>
      <c r="D365" s="62"/>
      <c r="E365" s="70"/>
      <c r="F365" s="70"/>
    </row>
    <row r="366" spans="1:6" s="16" customFormat="1" ht="14.25" customHeight="1">
      <c r="A366" s="52"/>
      <c r="B366" s="143"/>
      <c r="C366" s="63"/>
      <c r="D366" s="62"/>
      <c r="E366" s="70"/>
      <c r="F366" s="70"/>
    </row>
    <row r="367" spans="1:6" s="16" customFormat="1" ht="14.25" customHeight="1">
      <c r="A367" s="52"/>
      <c r="B367" s="143"/>
      <c r="C367" s="63"/>
      <c r="D367" s="62"/>
      <c r="E367" s="70"/>
      <c r="F367" s="70"/>
    </row>
    <row r="368" spans="1:6" s="16" customFormat="1" ht="14.25" customHeight="1">
      <c r="A368" s="52"/>
      <c r="B368" s="143"/>
      <c r="C368" s="63"/>
      <c r="D368" s="62"/>
      <c r="E368" s="70"/>
      <c r="F368" s="70"/>
    </row>
    <row r="369" spans="1:6" s="16" customFormat="1" ht="14.25" customHeight="1">
      <c r="A369" s="52"/>
      <c r="B369" s="143"/>
      <c r="C369" s="63"/>
      <c r="D369" s="62"/>
      <c r="E369" s="70"/>
      <c r="F369" s="70"/>
    </row>
    <row r="370" spans="1:6" s="16" customFormat="1" ht="14.25" customHeight="1">
      <c r="A370" s="52"/>
      <c r="B370" s="143"/>
      <c r="C370" s="63"/>
      <c r="D370" s="62"/>
      <c r="E370" s="70"/>
      <c r="F370" s="70"/>
    </row>
    <row r="371" spans="1:6" s="16" customFormat="1" ht="14.25" customHeight="1">
      <c r="A371" s="52"/>
      <c r="B371" s="143"/>
      <c r="C371" s="63"/>
      <c r="D371" s="62"/>
      <c r="E371" s="70"/>
      <c r="F371" s="70"/>
    </row>
    <row r="372" spans="1:6" s="16" customFormat="1" ht="14.25" customHeight="1">
      <c r="A372" s="52"/>
      <c r="B372" s="143"/>
      <c r="C372" s="63"/>
      <c r="D372" s="62"/>
      <c r="E372" s="70"/>
      <c r="F372" s="70"/>
    </row>
    <row r="373" spans="1:6" s="16" customFormat="1" ht="14.25" customHeight="1">
      <c r="A373" s="52"/>
      <c r="B373" s="143"/>
      <c r="C373" s="63"/>
      <c r="D373" s="62"/>
      <c r="E373" s="70"/>
      <c r="F373" s="70"/>
    </row>
    <row r="374" spans="1:6" s="16" customFormat="1" ht="14.25" customHeight="1">
      <c r="A374" s="14"/>
      <c r="B374" s="904" t="s">
        <v>1186</v>
      </c>
      <c r="C374" s="904"/>
      <c r="D374" s="904"/>
      <c r="E374" s="62"/>
      <c r="F374" s="70"/>
    </row>
    <row r="375" spans="1:6" s="16" customFormat="1" ht="14.25" customHeight="1">
      <c r="A375" s="52"/>
      <c r="B375" s="155"/>
      <c r="C375" s="63"/>
      <c r="D375" s="62"/>
      <c r="E375" s="62"/>
      <c r="F375" s="70"/>
    </row>
    <row r="376" spans="1:6" s="16" customFormat="1" ht="14.25" customHeight="1">
      <c r="A376" s="52"/>
      <c r="B376" s="155"/>
      <c r="C376" s="63"/>
      <c r="D376" s="62"/>
      <c r="E376" s="62"/>
      <c r="F376" s="70"/>
    </row>
    <row r="377" spans="1:6" s="16" customFormat="1" ht="14.25" customHeight="1">
      <c r="A377" s="52"/>
      <c r="B377" s="905" t="s">
        <v>1187</v>
      </c>
      <c r="C377" s="905"/>
      <c r="D377" s="62"/>
      <c r="E377" s="62"/>
      <c r="F377" s="70">
        <f>F117</f>
        <v>0</v>
      </c>
    </row>
    <row r="378" spans="1:6" s="16" customFormat="1" ht="14.25" customHeight="1">
      <c r="A378" s="52"/>
      <c r="B378" s="156"/>
      <c r="C378" s="157"/>
      <c r="D378" s="62"/>
      <c r="E378" s="62"/>
      <c r="F378" s="70"/>
    </row>
    <row r="379" spans="1:6" s="16" customFormat="1" ht="14.25" customHeight="1">
      <c r="A379" s="52"/>
      <c r="B379" s="905" t="s">
        <v>1009</v>
      </c>
      <c r="C379" s="905"/>
      <c r="D379" s="62"/>
      <c r="E379" s="62"/>
      <c r="F379" s="70">
        <f>F147</f>
        <v>0</v>
      </c>
    </row>
    <row r="380" spans="1:6" s="16" customFormat="1" ht="14.25" customHeight="1">
      <c r="A380" s="52"/>
      <c r="B380" s="156"/>
      <c r="C380" s="157"/>
      <c r="D380" s="62"/>
      <c r="E380" s="62"/>
      <c r="F380" s="70"/>
    </row>
    <row r="381" spans="1:6" s="16" customFormat="1" ht="14.25" customHeight="1">
      <c r="A381" s="52"/>
      <c r="B381" s="905" t="s">
        <v>1010</v>
      </c>
      <c r="C381" s="905"/>
      <c r="D381" s="62"/>
      <c r="E381" s="62"/>
      <c r="F381" s="70">
        <f>F154</f>
        <v>0</v>
      </c>
    </row>
    <row r="382" spans="1:6" s="16" customFormat="1" ht="14.25" customHeight="1">
      <c r="A382" s="52"/>
      <c r="B382" s="155"/>
      <c r="C382" s="63"/>
      <c r="D382" s="62"/>
      <c r="E382" s="62"/>
      <c r="F382" s="70"/>
    </row>
    <row r="383" spans="1:6" s="16" customFormat="1" ht="14.25" customHeight="1">
      <c r="A383" s="52"/>
      <c r="B383" s="156" t="s">
        <v>1190</v>
      </c>
      <c r="C383" s="63"/>
      <c r="D383" s="62"/>
      <c r="E383" s="62"/>
      <c r="F383" s="70">
        <f>F196</f>
        <v>0</v>
      </c>
    </row>
    <row r="384" spans="1:6" s="16" customFormat="1" ht="14.25" customHeight="1">
      <c r="A384" s="52"/>
      <c r="B384" s="156"/>
      <c r="C384" s="63"/>
      <c r="D384" s="62"/>
      <c r="E384" s="62"/>
      <c r="F384" s="70"/>
    </row>
    <row r="385" spans="1:6" s="16" customFormat="1" ht="14.25" customHeight="1">
      <c r="A385" s="52"/>
      <c r="B385" s="156" t="s">
        <v>1191</v>
      </c>
      <c r="C385" s="63"/>
      <c r="D385" s="62"/>
      <c r="E385" s="62"/>
      <c r="F385" s="70">
        <f>F222</f>
        <v>0</v>
      </c>
    </row>
    <row r="386" spans="1:6" s="16" customFormat="1" ht="14.25" customHeight="1">
      <c r="A386" s="52"/>
      <c r="B386" s="156"/>
      <c r="C386" s="63"/>
      <c r="D386" s="62"/>
      <c r="E386" s="62"/>
      <c r="F386" s="70"/>
    </row>
    <row r="387" spans="1:6" s="16" customFormat="1" ht="14.25" customHeight="1">
      <c r="A387" s="52"/>
      <c r="B387" s="156" t="s">
        <v>1011</v>
      </c>
      <c r="C387" s="63"/>
      <c r="D387" s="62"/>
      <c r="E387" s="62"/>
      <c r="F387" s="70">
        <f>F349</f>
        <v>0</v>
      </c>
    </row>
    <row r="388" spans="1:6" s="16" customFormat="1" ht="14.25" customHeight="1">
      <c r="A388" s="52"/>
      <c r="B388" s="156"/>
      <c r="C388" s="63"/>
      <c r="D388" s="62"/>
      <c r="E388" s="62"/>
      <c r="F388" s="70"/>
    </row>
    <row r="389" spans="1:6" s="16" customFormat="1" ht="14.25" customHeight="1">
      <c r="A389" s="52"/>
      <c r="B389" s="158" t="s">
        <v>1194</v>
      </c>
      <c r="C389" s="68"/>
      <c r="D389" s="59"/>
      <c r="E389" s="59"/>
      <c r="F389" s="35">
        <f>SUM(F376:F388)</f>
        <v>0</v>
      </c>
    </row>
    <row r="390" spans="1:6" s="16" customFormat="1" ht="14.25" customHeight="1">
      <c r="A390" s="52"/>
      <c r="B390" s="155"/>
      <c r="C390" s="63"/>
      <c r="D390" s="76"/>
      <c r="E390" s="76"/>
      <c r="F390" s="38"/>
    </row>
    <row r="391" spans="1:6" s="16" customFormat="1" ht="14.25" customHeight="1">
      <c r="A391" s="52"/>
      <c r="B391" s="155"/>
      <c r="C391" s="63"/>
      <c r="D391" s="76"/>
      <c r="E391" s="76"/>
      <c r="F391" s="38"/>
    </row>
    <row r="392" spans="1:6" s="16" customFormat="1" ht="14.25" customHeight="1">
      <c r="A392" s="52"/>
      <c r="B392" s="155"/>
      <c r="C392" s="63"/>
      <c r="D392" s="76"/>
      <c r="E392" s="76"/>
      <c r="F392" s="38"/>
    </row>
    <row r="393" spans="1:6" s="16" customFormat="1" ht="14.25" customHeight="1">
      <c r="A393" s="52"/>
      <c r="B393" s="155"/>
      <c r="C393" s="63"/>
      <c r="D393" s="76"/>
      <c r="E393" s="76"/>
      <c r="F393" s="38"/>
    </row>
    <row r="394" spans="1:6" s="16" customFormat="1" ht="14.25" customHeight="1">
      <c r="A394" s="52"/>
      <c r="B394" s="155"/>
      <c r="C394" s="63"/>
      <c r="D394" s="76"/>
      <c r="E394" s="76"/>
      <c r="F394" s="38"/>
    </row>
    <row r="395" spans="1:6" s="16" customFormat="1" ht="14.25" customHeight="1">
      <c r="A395" s="52"/>
      <c r="B395" s="155"/>
      <c r="C395" s="63"/>
      <c r="D395" s="76"/>
      <c r="E395" s="76"/>
      <c r="F395" s="38"/>
    </row>
    <row r="396" spans="1:6" s="16" customFormat="1" ht="14.25" customHeight="1">
      <c r="A396" s="52"/>
      <c r="B396" s="155"/>
      <c r="C396" s="63"/>
      <c r="D396" s="76"/>
      <c r="E396" s="76"/>
      <c r="F396" s="38"/>
    </row>
    <row r="397" spans="1:6" s="16" customFormat="1" ht="14.25" customHeight="1">
      <c r="A397" s="52"/>
      <c r="B397" s="155"/>
      <c r="C397" s="63"/>
      <c r="D397" s="76"/>
      <c r="E397" s="76"/>
      <c r="F397" s="38"/>
    </row>
    <row r="398" spans="1:6" s="16" customFormat="1" ht="14.25" customHeight="1">
      <c r="A398" s="52"/>
      <c r="B398" s="155"/>
      <c r="C398" s="63"/>
      <c r="D398" s="76"/>
      <c r="E398" s="76"/>
      <c r="F398" s="38"/>
    </row>
    <row r="399" spans="1:6" s="16" customFormat="1" ht="14.25" customHeight="1">
      <c r="A399" s="52"/>
      <c r="B399" s="155"/>
      <c r="C399" s="63"/>
      <c r="D399" s="76"/>
      <c r="E399" s="76"/>
      <c r="F399" s="38"/>
    </row>
    <row r="400" spans="1:6" s="16" customFormat="1" ht="14.25" customHeight="1">
      <c r="A400" s="52"/>
      <c r="B400" s="155"/>
      <c r="C400" s="63"/>
      <c r="D400" s="76"/>
      <c r="E400" s="76"/>
      <c r="F400" s="38"/>
    </row>
    <row r="401" spans="1:6" s="16" customFormat="1" ht="14.25" customHeight="1">
      <c r="A401" s="52"/>
      <c r="B401" s="155"/>
      <c r="C401" s="63"/>
      <c r="D401" s="76"/>
      <c r="E401" s="76"/>
      <c r="F401" s="38"/>
    </row>
    <row r="402" spans="1:6" s="16" customFormat="1" ht="14.25" customHeight="1">
      <c r="A402" s="52"/>
      <c r="B402" s="155"/>
      <c r="C402" s="63"/>
      <c r="D402" s="76"/>
      <c r="E402" s="76"/>
      <c r="F402" s="38"/>
    </row>
    <row r="403" spans="1:6" s="16" customFormat="1" ht="14.25" customHeight="1">
      <c r="A403" s="52"/>
      <c r="B403" s="155"/>
      <c r="C403" s="63"/>
      <c r="D403" s="76"/>
      <c r="E403" s="76"/>
      <c r="F403" s="38"/>
    </row>
    <row r="404" spans="1:6" s="16" customFormat="1" ht="14.25" customHeight="1">
      <c r="A404" s="52"/>
      <c r="B404" s="155"/>
      <c r="C404" s="63"/>
      <c r="D404" s="76"/>
      <c r="E404" s="76"/>
      <c r="F404" s="38"/>
    </row>
    <row r="405" spans="1:6" s="16" customFormat="1" ht="14.25" customHeight="1">
      <c r="A405" s="52"/>
      <c r="B405" s="155"/>
      <c r="C405" s="63"/>
      <c r="D405" s="76"/>
      <c r="E405" s="76"/>
      <c r="F405" s="38"/>
    </row>
    <row r="406" spans="1:6" s="16" customFormat="1" ht="14.25" customHeight="1">
      <c r="A406" s="52"/>
      <c r="B406" s="155"/>
      <c r="C406" s="63"/>
      <c r="D406" s="76"/>
      <c r="E406" s="76"/>
      <c r="F406" s="38"/>
    </row>
    <row r="407" spans="1:6" s="16" customFormat="1" ht="14.25" customHeight="1">
      <c r="A407" s="52"/>
      <c r="B407" s="155"/>
      <c r="C407" s="63"/>
      <c r="D407" s="76"/>
      <c r="E407" s="76"/>
      <c r="F407" s="38"/>
    </row>
    <row r="408" spans="1:6" s="16" customFormat="1" ht="14.25" customHeight="1">
      <c r="A408" s="52"/>
      <c r="B408" s="155"/>
      <c r="C408" s="63"/>
      <c r="D408" s="76"/>
      <c r="E408" s="76"/>
      <c r="F408" s="38"/>
    </row>
    <row r="409" spans="1:6" s="16" customFormat="1" ht="14.25" customHeight="1">
      <c r="A409" s="52"/>
      <c r="B409" s="155"/>
      <c r="C409" s="63"/>
      <c r="D409" s="76"/>
      <c r="E409" s="76"/>
      <c r="F409" s="38"/>
    </row>
    <row r="410" spans="1:6" s="16" customFormat="1" ht="14.25" customHeight="1">
      <c r="A410" s="52"/>
      <c r="B410" s="155"/>
      <c r="C410" s="63"/>
      <c r="D410" s="76"/>
      <c r="E410" s="76"/>
      <c r="F410" s="38"/>
    </row>
    <row r="411" spans="1:6" s="16" customFormat="1" ht="14.25" customHeight="1">
      <c r="A411" s="52"/>
      <c r="B411" s="155"/>
      <c r="C411" s="63"/>
      <c r="D411" s="76"/>
      <c r="E411" s="76"/>
      <c r="F411" s="38"/>
    </row>
    <row r="412" spans="1:6" s="16" customFormat="1" ht="14.25" customHeight="1">
      <c r="A412" s="52"/>
      <c r="B412" s="155"/>
      <c r="C412" s="63"/>
      <c r="D412" s="76"/>
      <c r="E412" s="76"/>
      <c r="F412" s="38"/>
    </row>
    <row r="413" spans="1:6" s="16" customFormat="1" ht="14.25" customHeight="1">
      <c r="A413" s="52"/>
      <c r="B413" s="155"/>
      <c r="C413" s="63"/>
      <c r="D413" s="76"/>
      <c r="E413" s="76"/>
      <c r="F413" s="38"/>
    </row>
    <row r="414" spans="1:6" s="16" customFormat="1" ht="14.25" customHeight="1">
      <c r="A414" s="52"/>
      <c r="B414" s="155"/>
      <c r="C414" s="63"/>
      <c r="D414" s="76"/>
      <c r="E414" s="76"/>
      <c r="F414" s="38"/>
    </row>
    <row r="415" spans="1:6" s="16" customFormat="1" ht="14.25" customHeight="1">
      <c r="A415" s="52"/>
      <c r="B415" s="155"/>
      <c r="C415" s="63"/>
      <c r="D415" s="76"/>
      <c r="E415" s="76"/>
      <c r="F415" s="38"/>
    </row>
    <row r="416" spans="1:6" s="16" customFormat="1" ht="14.25" customHeight="1">
      <c r="A416" s="52"/>
      <c r="B416" s="155"/>
      <c r="C416" s="63"/>
      <c r="D416" s="76"/>
      <c r="E416" s="76"/>
      <c r="F416" s="38"/>
    </row>
    <row r="417" spans="1:6" s="16" customFormat="1" ht="14.25" customHeight="1">
      <c r="A417" s="52"/>
      <c r="B417" s="155"/>
      <c r="C417" s="63"/>
      <c r="D417" s="76"/>
      <c r="E417" s="76"/>
      <c r="F417" s="38"/>
    </row>
    <row r="418" spans="1:6" s="16" customFormat="1" ht="14.25" customHeight="1">
      <c r="A418" s="52"/>
      <c r="B418" s="155"/>
      <c r="C418" s="63"/>
      <c r="D418" s="76"/>
      <c r="E418" s="76"/>
      <c r="F418" s="38"/>
    </row>
    <row r="419" spans="1:6" s="16" customFormat="1" ht="14.25" customHeight="1">
      <c r="A419" s="52"/>
      <c r="B419" s="155"/>
      <c r="C419" s="63"/>
      <c r="D419" s="76"/>
      <c r="E419" s="76"/>
      <c r="F419" s="38"/>
    </row>
    <row r="420" spans="1:6" s="16" customFormat="1" ht="14.25" customHeight="1">
      <c r="A420" s="52"/>
      <c r="B420" s="155"/>
      <c r="C420" s="63"/>
      <c r="D420" s="76"/>
      <c r="E420" s="76"/>
      <c r="F420" s="38"/>
    </row>
    <row r="421" spans="1:6" s="16" customFormat="1" ht="14.25" customHeight="1">
      <c r="A421" s="52"/>
      <c r="B421" s="155"/>
      <c r="C421" s="63"/>
      <c r="D421" s="76"/>
      <c r="E421" s="76"/>
      <c r="F421" s="38"/>
    </row>
    <row r="422" spans="1:6" s="16" customFormat="1" ht="14.25" customHeight="1">
      <c r="A422" s="52"/>
      <c r="B422" s="155"/>
      <c r="C422" s="63"/>
      <c r="D422" s="76"/>
      <c r="E422" s="76"/>
      <c r="F422" s="38"/>
    </row>
    <row r="423" spans="1:6" s="16" customFormat="1" ht="14.25" customHeight="1">
      <c r="A423" s="52"/>
      <c r="B423" s="155"/>
      <c r="C423" s="63"/>
      <c r="D423" s="76"/>
      <c r="E423" s="76"/>
      <c r="F423" s="38"/>
    </row>
    <row r="424" spans="1:6" s="16" customFormat="1" ht="14.25" customHeight="1">
      <c r="A424" s="52"/>
      <c r="B424" s="155"/>
      <c r="C424" s="63"/>
      <c r="D424" s="76"/>
      <c r="E424" s="76"/>
      <c r="F424" s="38"/>
    </row>
    <row r="425" spans="1:6" s="20" customFormat="1" ht="19.5" customHeight="1">
      <c r="A425" s="77" t="s">
        <v>1195</v>
      </c>
      <c r="B425" s="119" t="s">
        <v>1196</v>
      </c>
      <c r="C425" s="78"/>
      <c r="D425" s="76"/>
      <c r="E425" s="37"/>
      <c r="F425" s="37"/>
    </row>
    <row r="426" spans="1:6" s="20" customFormat="1" ht="13.5" customHeight="1">
      <c r="A426" s="57"/>
      <c r="B426" s="159"/>
      <c r="C426" s="61"/>
      <c r="D426" s="76"/>
      <c r="E426" s="37"/>
      <c r="F426" s="37"/>
    </row>
    <row r="427" spans="1:6" s="20" customFormat="1" ht="18.75" customHeight="1">
      <c r="A427" s="52"/>
      <c r="B427" s="134" t="s">
        <v>1197</v>
      </c>
      <c r="C427" s="63"/>
      <c r="D427" s="76"/>
      <c r="E427" s="37"/>
      <c r="F427" s="37"/>
    </row>
    <row r="428" spans="1:6" s="20" customFormat="1" ht="18.75" customHeight="1">
      <c r="A428" s="52"/>
      <c r="B428" s="135"/>
      <c r="C428" s="63"/>
      <c r="D428" s="62"/>
      <c r="E428" s="37"/>
      <c r="F428" s="37"/>
    </row>
    <row r="429" spans="1:6" s="11" customFormat="1" ht="17.25" customHeight="1">
      <c r="A429" s="54"/>
      <c r="B429" s="143"/>
      <c r="C429" s="50"/>
      <c r="D429" s="22"/>
      <c r="E429" s="22"/>
      <c r="F429" s="22"/>
    </row>
    <row r="430" spans="1:6" s="11" customFormat="1" ht="100.5" customHeight="1">
      <c r="A430" s="54" t="s">
        <v>1037</v>
      </c>
      <c r="B430" s="120" t="s">
        <v>1012</v>
      </c>
      <c r="C430" s="50"/>
      <c r="D430" s="22"/>
      <c r="E430" s="22"/>
      <c r="F430" s="22"/>
    </row>
    <row r="431" spans="1:6" s="11" customFormat="1" ht="20.25" customHeight="1">
      <c r="A431" s="54"/>
      <c r="B431" s="143"/>
      <c r="C431" s="50" t="s">
        <v>1045</v>
      </c>
      <c r="D431" s="22">
        <v>130</v>
      </c>
      <c r="E431" s="22"/>
      <c r="F431" s="22"/>
    </row>
    <row r="432" spans="1:6" s="11" customFormat="1" ht="20.25" customHeight="1">
      <c r="A432" s="54"/>
      <c r="B432" s="143"/>
      <c r="C432" s="50"/>
      <c r="D432" s="22"/>
      <c r="E432" s="22"/>
      <c r="F432" s="22"/>
    </row>
    <row r="433" spans="1:6" s="11" customFormat="1" ht="105" customHeight="1">
      <c r="A433" s="54" t="s">
        <v>1040</v>
      </c>
      <c r="B433" s="120" t="s">
        <v>1200</v>
      </c>
      <c r="C433" s="50"/>
      <c r="D433" s="22"/>
      <c r="E433" s="22"/>
      <c r="F433" s="22"/>
    </row>
    <row r="434" spans="1:6" s="11" customFormat="1" ht="20.25" customHeight="1">
      <c r="A434" s="54"/>
      <c r="B434" s="143"/>
      <c r="C434" s="50" t="s">
        <v>1045</v>
      </c>
      <c r="D434" s="22">
        <v>10</v>
      </c>
      <c r="E434" s="22"/>
      <c r="F434" s="22"/>
    </row>
    <row r="435" spans="1:6" s="11" customFormat="1" ht="20.25" customHeight="1">
      <c r="A435" s="54"/>
      <c r="B435" s="143"/>
      <c r="C435" s="50"/>
      <c r="D435" s="22"/>
      <c r="E435" s="22"/>
      <c r="F435" s="22"/>
    </row>
    <row r="436" spans="1:6" s="11" customFormat="1" ht="71.25" customHeight="1">
      <c r="A436" s="54" t="s">
        <v>1042</v>
      </c>
      <c r="B436" s="120" t="s">
        <v>1013</v>
      </c>
      <c r="C436" s="50"/>
      <c r="D436" s="22"/>
      <c r="E436" s="22"/>
      <c r="F436" s="22"/>
    </row>
    <row r="437" spans="1:6" s="11" customFormat="1" ht="20.25" customHeight="1">
      <c r="A437" s="54"/>
      <c r="B437" s="143"/>
      <c r="C437" s="50" t="s">
        <v>1048</v>
      </c>
      <c r="D437" s="22">
        <v>1</v>
      </c>
      <c r="E437" s="22"/>
      <c r="F437" s="22"/>
    </row>
    <row r="438" spans="1:6" s="11" customFormat="1" ht="15.75" customHeight="1">
      <c r="A438" s="52"/>
      <c r="B438" s="120"/>
      <c r="C438" s="63"/>
      <c r="D438" s="51"/>
      <c r="E438" s="22"/>
      <c r="F438" s="37"/>
    </row>
    <row r="439" spans="1:6" s="11" customFormat="1" ht="18.75" customHeight="1">
      <c r="A439" s="52"/>
      <c r="B439" s="123" t="s">
        <v>1115</v>
      </c>
      <c r="C439" s="68"/>
      <c r="D439" s="85"/>
      <c r="E439" s="69"/>
      <c r="F439" s="35">
        <f>SUM(F429:F438)</f>
        <v>0</v>
      </c>
    </row>
    <row r="440" spans="1:6" s="11" customFormat="1" ht="18.75" customHeight="1">
      <c r="A440" s="52"/>
      <c r="B440" s="143"/>
      <c r="C440" s="63"/>
      <c r="D440" s="51"/>
      <c r="E440" s="70"/>
      <c r="F440" s="70"/>
    </row>
    <row r="441" spans="1:6" s="20" customFormat="1" ht="20.25" customHeight="1">
      <c r="A441" s="14"/>
      <c r="B441" s="134" t="s">
        <v>1014</v>
      </c>
      <c r="C441" s="18"/>
      <c r="D441" s="42"/>
      <c r="E441" s="37"/>
      <c r="F441" s="91"/>
    </row>
    <row r="442" spans="1:6" s="20" customFormat="1" ht="15" customHeight="1">
      <c r="A442" s="14"/>
      <c r="B442" s="120"/>
      <c r="C442" s="21"/>
      <c r="D442" s="26"/>
      <c r="E442" s="22"/>
      <c r="F442" s="22"/>
    </row>
    <row r="443" spans="1:6" s="20" customFormat="1" ht="146.25" customHeight="1">
      <c r="A443" s="14" t="s">
        <v>1037</v>
      </c>
      <c r="B443" s="120" t="s">
        <v>17</v>
      </c>
      <c r="C443" s="21"/>
      <c r="D443" s="51"/>
      <c r="E443" s="22"/>
      <c r="F443" s="22"/>
    </row>
    <row r="444" spans="1:6" s="20" customFormat="1" ht="15" customHeight="1">
      <c r="A444" s="14"/>
      <c r="B444" s="120"/>
      <c r="C444" s="21" t="s">
        <v>1039</v>
      </c>
      <c r="D444" s="22">
        <v>1100</v>
      </c>
      <c r="E444" s="22"/>
      <c r="F444" s="22"/>
    </row>
    <row r="445" spans="1:6" s="20" customFormat="1" ht="15" customHeight="1">
      <c r="A445" s="14"/>
      <c r="B445" s="120"/>
      <c r="C445" s="21"/>
      <c r="D445" s="22"/>
      <c r="E445" s="22"/>
      <c r="F445" s="22"/>
    </row>
    <row r="446" spans="1:6" s="20" customFormat="1" ht="97.5" customHeight="1">
      <c r="A446" s="14" t="s">
        <v>1040</v>
      </c>
      <c r="B446" s="120" t="s">
        <v>18</v>
      </c>
      <c r="C446" s="21"/>
      <c r="D446" s="22"/>
      <c r="E446" s="22"/>
      <c r="F446" s="22"/>
    </row>
    <row r="447" spans="1:6" s="20" customFormat="1" ht="15" customHeight="1">
      <c r="A447" s="14"/>
      <c r="B447" s="120"/>
      <c r="C447" s="21" t="s">
        <v>1039</v>
      </c>
      <c r="D447" s="22">
        <v>600</v>
      </c>
      <c r="E447" s="22"/>
      <c r="F447" s="22"/>
    </row>
    <row r="448" spans="1:6" s="20" customFormat="1" ht="15" customHeight="1">
      <c r="A448" s="14"/>
      <c r="B448" s="160"/>
      <c r="C448" s="21"/>
      <c r="D448" s="26"/>
      <c r="E448" s="22"/>
      <c r="F448" s="24"/>
    </row>
    <row r="449" spans="1:6" s="20" customFormat="1" ht="127.5" customHeight="1">
      <c r="A449" s="14" t="s">
        <v>1042</v>
      </c>
      <c r="B449" s="120" t="s">
        <v>19</v>
      </c>
      <c r="C449" s="21"/>
      <c r="D449" s="26"/>
      <c r="E449" s="22"/>
      <c r="F449" s="22"/>
    </row>
    <row r="450" spans="1:6" s="20" customFormat="1" ht="15" customHeight="1">
      <c r="A450" s="14"/>
      <c r="B450" s="161"/>
      <c r="C450" s="21" t="s">
        <v>1039</v>
      </c>
      <c r="D450" s="104">
        <v>450</v>
      </c>
      <c r="E450" s="22"/>
      <c r="F450" s="24"/>
    </row>
    <row r="451" spans="1:6" s="20" customFormat="1" ht="15" customHeight="1">
      <c r="A451" s="14"/>
      <c r="B451" s="160"/>
      <c r="C451" s="21"/>
      <c r="D451" s="26"/>
      <c r="E451" s="22"/>
      <c r="F451" s="24"/>
    </row>
    <row r="452" spans="1:6" s="20" customFormat="1" ht="115.5" customHeight="1">
      <c r="A452" s="14" t="s">
        <v>1051</v>
      </c>
      <c r="B452" s="120" t="s">
        <v>298</v>
      </c>
      <c r="C452" s="21"/>
      <c r="D452" s="26"/>
      <c r="E452" s="22"/>
      <c r="F452" s="24"/>
    </row>
    <row r="453" spans="1:6" s="20" customFormat="1" ht="15" customHeight="1">
      <c r="A453" s="14"/>
      <c r="B453" s="160"/>
      <c r="C453" s="21" t="s">
        <v>1039</v>
      </c>
      <c r="D453" s="26">
        <v>70</v>
      </c>
      <c r="E453" s="22"/>
      <c r="F453" s="24"/>
    </row>
    <row r="454" spans="1:6" s="20" customFormat="1" ht="16.5" customHeight="1">
      <c r="A454" s="14"/>
      <c r="B454" s="120"/>
      <c r="C454" s="21"/>
      <c r="D454" s="26"/>
      <c r="E454" s="22"/>
      <c r="F454" s="22"/>
    </row>
    <row r="455" spans="1:6" s="20" customFormat="1" ht="15.75" customHeight="1">
      <c r="A455" s="95"/>
      <c r="B455" s="123" t="s">
        <v>1130</v>
      </c>
      <c r="C455" s="32"/>
      <c r="D455" s="33"/>
      <c r="E455" s="34"/>
      <c r="F455" s="35">
        <f>SUM(F442:F454)</f>
        <v>0</v>
      </c>
    </row>
    <row r="456" spans="1:6" s="20" customFormat="1" ht="15.75" customHeight="1">
      <c r="A456" s="95"/>
      <c r="B456" s="120"/>
      <c r="C456" s="21"/>
      <c r="D456" s="26"/>
      <c r="E456" s="22"/>
      <c r="F456" s="22"/>
    </row>
    <row r="457" spans="1:6" s="20" customFormat="1" ht="15.75" customHeight="1">
      <c r="A457" s="95"/>
      <c r="B457" s="120"/>
      <c r="C457" s="21"/>
      <c r="D457" s="26"/>
      <c r="E457" s="22"/>
      <c r="F457" s="22"/>
    </row>
    <row r="458" spans="1:6" s="20" customFormat="1" ht="15.75" customHeight="1">
      <c r="A458" s="95"/>
      <c r="B458" s="120"/>
      <c r="C458" s="21"/>
      <c r="D458" s="26"/>
      <c r="E458" s="22"/>
      <c r="F458" s="22"/>
    </row>
    <row r="459" spans="1:6" s="20" customFormat="1" ht="15.75" customHeight="1">
      <c r="A459" s="95"/>
      <c r="B459" s="120"/>
      <c r="C459" s="21"/>
      <c r="D459" s="26"/>
      <c r="E459" s="22"/>
      <c r="F459" s="22"/>
    </row>
    <row r="460" spans="1:6" s="20" customFormat="1" ht="15.75" customHeight="1">
      <c r="A460" s="95"/>
      <c r="B460" s="120"/>
      <c r="C460" s="21"/>
      <c r="D460" s="26"/>
      <c r="E460" s="22"/>
      <c r="F460" s="22"/>
    </row>
    <row r="461" spans="1:6" s="20" customFormat="1" ht="15.75" customHeight="1">
      <c r="A461" s="95"/>
      <c r="B461" s="120"/>
      <c r="C461" s="21"/>
      <c r="D461" s="26"/>
      <c r="E461" s="22"/>
      <c r="F461" s="22"/>
    </row>
    <row r="462" spans="1:6" s="20" customFormat="1" ht="15.75" customHeight="1">
      <c r="A462" s="95"/>
      <c r="B462" s="120"/>
      <c r="C462" s="21"/>
      <c r="D462" s="26"/>
      <c r="E462" s="22"/>
      <c r="F462" s="22"/>
    </row>
    <row r="463" spans="1:6" s="20" customFormat="1" ht="15.75" customHeight="1">
      <c r="A463" s="95"/>
      <c r="B463" s="120"/>
      <c r="C463" s="21"/>
      <c r="D463" s="26"/>
      <c r="E463" s="22"/>
      <c r="F463" s="22"/>
    </row>
    <row r="464" spans="1:6" s="20" customFormat="1" ht="15.75" customHeight="1">
      <c r="A464" s="95"/>
      <c r="B464" s="120"/>
      <c r="C464" s="21"/>
      <c r="D464" s="26"/>
      <c r="E464" s="22"/>
      <c r="F464" s="22"/>
    </row>
    <row r="465" spans="1:6" s="20" customFormat="1" ht="15.75" customHeight="1">
      <c r="A465" s="95"/>
      <c r="B465" s="120"/>
      <c r="C465" s="21"/>
      <c r="D465" s="26"/>
      <c r="E465" s="22"/>
      <c r="F465" s="22"/>
    </row>
    <row r="466" spans="1:6" s="20" customFormat="1" ht="15.75" customHeight="1">
      <c r="A466" s="95"/>
      <c r="B466" s="120"/>
      <c r="C466" s="21"/>
      <c r="D466" s="26"/>
      <c r="E466" s="22"/>
      <c r="F466" s="22"/>
    </row>
    <row r="467" spans="1:6" s="20" customFormat="1" ht="15.75" customHeight="1">
      <c r="A467" s="95"/>
      <c r="B467" s="120"/>
      <c r="C467" s="21"/>
      <c r="D467" s="26"/>
      <c r="E467" s="22"/>
      <c r="F467" s="22"/>
    </row>
    <row r="468" spans="1:6" s="20" customFormat="1" ht="15.75" customHeight="1">
      <c r="A468" s="95"/>
      <c r="B468" s="120"/>
      <c r="C468" s="21"/>
      <c r="D468" s="26"/>
      <c r="E468" s="22"/>
      <c r="F468" s="22"/>
    </row>
    <row r="469" spans="1:6" s="20" customFormat="1" ht="15.75" customHeight="1">
      <c r="A469" s="95"/>
      <c r="B469" s="120"/>
      <c r="C469" s="21"/>
      <c r="D469" s="26"/>
      <c r="E469" s="22"/>
      <c r="F469" s="22"/>
    </row>
    <row r="470" spans="1:6" s="20" customFormat="1" ht="15.75" customHeight="1">
      <c r="A470" s="95"/>
      <c r="B470" s="120"/>
      <c r="C470" s="21"/>
      <c r="D470" s="26"/>
      <c r="E470" s="22"/>
      <c r="F470" s="22"/>
    </row>
    <row r="471" spans="1:6" s="20" customFormat="1" ht="15.75" customHeight="1">
      <c r="A471" s="95"/>
      <c r="B471" s="120"/>
      <c r="C471" s="21"/>
      <c r="D471" s="26"/>
      <c r="E471" s="22"/>
      <c r="F471" s="22"/>
    </row>
    <row r="472" spans="1:6" s="20" customFormat="1" ht="15.75" customHeight="1">
      <c r="A472" s="95"/>
      <c r="B472" s="120"/>
      <c r="C472" s="21"/>
      <c r="D472" s="26"/>
      <c r="E472" s="22"/>
      <c r="F472" s="22"/>
    </row>
    <row r="473" spans="1:6" s="20" customFormat="1" ht="15.75" customHeight="1">
      <c r="A473" s="95"/>
      <c r="B473" s="120"/>
      <c r="C473" s="21"/>
      <c r="D473" s="26"/>
      <c r="E473" s="22"/>
      <c r="F473" s="22"/>
    </row>
    <row r="474" spans="1:6" s="20" customFormat="1" ht="15.75" customHeight="1">
      <c r="A474" s="95"/>
      <c r="B474" s="120"/>
      <c r="C474" s="21"/>
      <c r="D474" s="26"/>
      <c r="E474" s="22"/>
      <c r="F474" s="22"/>
    </row>
    <row r="475" spans="1:6" s="20" customFormat="1" ht="15.75" customHeight="1">
      <c r="A475" s="95"/>
      <c r="B475" s="120"/>
      <c r="C475" s="21"/>
      <c r="D475" s="26"/>
      <c r="E475" s="22"/>
      <c r="F475" s="22"/>
    </row>
    <row r="476" spans="1:6" s="20" customFormat="1" ht="15.75" customHeight="1">
      <c r="A476" s="95"/>
      <c r="B476" s="134" t="s">
        <v>1015</v>
      </c>
      <c r="C476" s="21"/>
      <c r="D476" s="26"/>
      <c r="E476" s="22"/>
      <c r="F476" s="22"/>
    </row>
    <row r="477" spans="1:6" s="20" customFormat="1" ht="15.75" customHeight="1">
      <c r="A477" s="95"/>
      <c r="B477" s="120"/>
      <c r="C477" s="21"/>
      <c r="D477" s="26"/>
      <c r="E477" s="22"/>
      <c r="F477" s="22"/>
    </row>
    <row r="478" spans="1:6" s="20" customFormat="1" ht="386.25" customHeight="1">
      <c r="A478" s="14" t="s">
        <v>1037</v>
      </c>
      <c r="B478" s="120" t="s">
        <v>21</v>
      </c>
      <c r="C478" s="21"/>
      <c r="D478" s="92"/>
      <c r="E478" s="22"/>
      <c r="F478" s="22"/>
    </row>
    <row r="479" spans="1:6" s="20" customFormat="1" ht="129.75" customHeight="1">
      <c r="A479" s="14"/>
      <c r="B479" s="162" t="s">
        <v>20</v>
      </c>
      <c r="C479" s="21"/>
      <c r="D479" s="92"/>
      <c r="E479" s="22"/>
      <c r="F479" s="22"/>
    </row>
    <row r="480" spans="1:6" s="20" customFormat="1" ht="17.25" customHeight="1">
      <c r="A480" s="14"/>
      <c r="B480" s="120" t="s">
        <v>1016</v>
      </c>
      <c r="C480" s="21" t="s">
        <v>1039</v>
      </c>
      <c r="D480" s="26">
        <v>30</v>
      </c>
      <c r="E480" s="22"/>
      <c r="F480" s="22"/>
    </row>
    <row r="481" spans="1:6" s="20" customFormat="1" ht="20.25" customHeight="1">
      <c r="A481" s="95"/>
      <c r="B481" s="120" t="s">
        <v>1219</v>
      </c>
      <c r="C481" s="21" t="s">
        <v>1039</v>
      </c>
      <c r="D481" s="26">
        <v>2250</v>
      </c>
      <c r="E481" s="22"/>
      <c r="F481" s="22"/>
    </row>
    <row r="482" spans="1:6" s="20" customFormat="1" ht="20.25" customHeight="1">
      <c r="A482" s="95"/>
      <c r="B482" s="120" t="s">
        <v>1017</v>
      </c>
      <c r="C482" s="21" t="s">
        <v>1039</v>
      </c>
      <c r="D482" s="26">
        <v>50</v>
      </c>
      <c r="E482" s="22"/>
      <c r="F482" s="22"/>
    </row>
    <row r="483" spans="1:6" s="20" customFormat="1" ht="20.25" customHeight="1">
      <c r="A483" s="95"/>
      <c r="B483" s="120" t="s">
        <v>1018</v>
      </c>
      <c r="C483" s="21" t="s">
        <v>1039</v>
      </c>
      <c r="D483" s="26">
        <v>25</v>
      </c>
      <c r="E483" s="22"/>
      <c r="F483" s="22"/>
    </row>
    <row r="484" spans="1:6" s="20" customFormat="1" ht="21.75" customHeight="1">
      <c r="A484" s="95"/>
      <c r="B484" s="122"/>
      <c r="C484" s="21"/>
      <c r="D484" s="26"/>
      <c r="E484" s="22"/>
      <c r="F484" s="22"/>
    </row>
    <row r="485" spans="1:6" s="20" customFormat="1" ht="409.5" customHeight="1">
      <c r="A485" s="95" t="s">
        <v>1040</v>
      </c>
      <c r="B485" s="122" t="s">
        <v>22</v>
      </c>
      <c r="C485" s="21"/>
      <c r="D485" s="26"/>
      <c r="E485" s="22"/>
      <c r="F485" s="22"/>
    </row>
    <row r="486" spans="1:6" s="20" customFormat="1" ht="15.75" customHeight="1">
      <c r="A486" s="95"/>
      <c r="B486" s="153"/>
      <c r="C486" s="21" t="s">
        <v>1039</v>
      </c>
      <c r="D486" s="26">
        <v>110</v>
      </c>
      <c r="E486" s="22"/>
      <c r="F486" s="22"/>
    </row>
    <row r="487" spans="1:6" s="20" customFormat="1" ht="15.75" customHeight="1">
      <c r="A487" s="95"/>
      <c r="B487" s="153"/>
      <c r="C487" s="21"/>
      <c r="D487" s="26"/>
      <c r="E487" s="22"/>
      <c r="F487" s="22"/>
    </row>
    <row r="488" spans="1:6" s="20" customFormat="1" ht="81" customHeight="1">
      <c r="A488" s="95" t="s">
        <v>1042</v>
      </c>
      <c r="B488" s="122" t="s">
        <v>23</v>
      </c>
      <c r="C488" s="21"/>
      <c r="D488" s="26"/>
      <c r="E488" s="22"/>
      <c r="F488" s="22"/>
    </row>
    <row r="489" spans="1:6" s="20" customFormat="1" ht="15.75" customHeight="1">
      <c r="A489" s="95"/>
      <c r="B489" s="153"/>
      <c r="C489" s="21" t="s">
        <v>1039</v>
      </c>
      <c r="D489" s="26">
        <v>7</v>
      </c>
      <c r="E489" s="22"/>
      <c r="F489" s="22"/>
    </row>
    <row r="490" spans="1:6" s="20" customFormat="1" ht="18.75" customHeight="1">
      <c r="A490" s="95"/>
      <c r="B490" s="153"/>
      <c r="C490" s="21"/>
      <c r="D490" s="26"/>
      <c r="E490" s="22"/>
      <c r="F490" s="22"/>
    </row>
    <row r="491" spans="1:6" s="20" customFormat="1" ht="314.25" customHeight="1">
      <c r="A491" s="14" t="s">
        <v>1051</v>
      </c>
      <c r="B491" s="120" t="s">
        <v>1019</v>
      </c>
      <c r="C491" s="21"/>
      <c r="D491" s="92"/>
      <c r="E491" s="22"/>
      <c r="F491" s="22"/>
    </row>
    <row r="492" spans="1:6" s="20" customFormat="1" ht="18.75" customHeight="1">
      <c r="A492" s="141"/>
      <c r="B492" s="120" t="s">
        <v>1220</v>
      </c>
      <c r="C492" s="95" t="s">
        <v>1039</v>
      </c>
      <c r="D492" s="142">
        <v>20</v>
      </c>
      <c r="E492" s="130"/>
      <c r="F492" s="130"/>
    </row>
    <row r="493" spans="1:6" s="20" customFormat="1" ht="18.75" customHeight="1">
      <c r="A493" s="141"/>
      <c r="B493" s="120"/>
      <c r="C493" s="95"/>
      <c r="D493" s="142"/>
      <c r="E493" s="130"/>
      <c r="F493" s="130"/>
    </row>
    <row r="494" spans="1:6" s="20" customFormat="1" ht="300.75" customHeight="1">
      <c r="A494" s="141" t="s">
        <v>1055</v>
      </c>
      <c r="B494" s="120" t="s">
        <v>1020</v>
      </c>
      <c r="C494" s="95"/>
      <c r="D494" s="142"/>
      <c r="E494" s="130"/>
      <c r="F494" s="130"/>
    </row>
    <row r="495" spans="1:6" s="20" customFormat="1" ht="18.75" customHeight="1">
      <c r="A495" s="141"/>
      <c r="B495" s="120"/>
      <c r="C495" s="95" t="s">
        <v>1039</v>
      </c>
      <c r="D495" s="142">
        <v>230</v>
      </c>
      <c r="E495" s="130"/>
      <c r="F495" s="130"/>
    </row>
    <row r="496" spans="1:6" s="20" customFormat="1" ht="15" customHeight="1">
      <c r="A496" s="95"/>
      <c r="B496" s="122"/>
      <c r="C496" s="21"/>
      <c r="D496" s="26"/>
      <c r="E496" s="22"/>
      <c r="F496" s="22"/>
    </row>
    <row r="497" spans="1:6" s="20" customFormat="1" ht="17.25" customHeight="1">
      <c r="A497" s="95"/>
      <c r="B497" s="123" t="s">
        <v>1136</v>
      </c>
      <c r="C497" s="32"/>
      <c r="D497" s="33"/>
      <c r="E497" s="34"/>
      <c r="F497" s="35">
        <f>SUM(F477:F496)</f>
        <v>0</v>
      </c>
    </row>
    <row r="498" spans="1:6" s="20" customFormat="1" ht="15" customHeight="1">
      <c r="A498" s="95"/>
      <c r="B498" s="163"/>
      <c r="C498" s="18"/>
      <c r="D498" s="19"/>
      <c r="E498" s="37"/>
      <c r="F498" s="37"/>
    </row>
    <row r="499" spans="1:6" s="20" customFormat="1" ht="15" customHeight="1">
      <c r="A499" s="95"/>
      <c r="B499" s="163"/>
      <c r="C499" s="18"/>
      <c r="D499" s="19"/>
      <c r="E499" s="37"/>
      <c r="F499" s="37"/>
    </row>
    <row r="500" spans="1:6" s="20" customFormat="1" ht="15" customHeight="1">
      <c r="A500" s="95"/>
      <c r="B500" s="163"/>
      <c r="C500" s="18"/>
      <c r="D500" s="19"/>
      <c r="E500" s="37"/>
      <c r="F500" s="37"/>
    </row>
    <row r="501" spans="1:6" s="20" customFormat="1" ht="18.75" customHeight="1">
      <c r="A501" s="14"/>
      <c r="B501" s="134" t="s">
        <v>1021</v>
      </c>
      <c r="C501" s="18"/>
      <c r="D501" s="19"/>
      <c r="E501" s="37"/>
      <c r="F501" s="37"/>
    </row>
    <row r="502" spans="1:6" s="20" customFormat="1" ht="40.5" customHeight="1">
      <c r="A502" s="14"/>
      <c r="B502" s="160" t="s">
        <v>1227</v>
      </c>
      <c r="C502" s="18"/>
      <c r="D502" s="19"/>
      <c r="E502" s="37"/>
      <c r="F502" s="37"/>
    </row>
    <row r="503" spans="1:6" s="20" customFormat="1" ht="18.75" customHeight="1">
      <c r="A503" s="14"/>
      <c r="B503" s="120" t="s">
        <v>1228</v>
      </c>
      <c r="C503" s="18"/>
      <c r="D503" s="19"/>
      <c r="E503" s="37"/>
      <c r="F503" s="37"/>
    </row>
    <row r="504" spans="1:6" s="20" customFormat="1" ht="409.5" customHeight="1">
      <c r="A504" s="14"/>
      <c r="B504" s="120" t="s">
        <v>0</v>
      </c>
      <c r="C504" s="18"/>
      <c r="D504" s="19"/>
      <c r="E504" s="37"/>
      <c r="F504" s="37"/>
    </row>
    <row r="505" spans="1:6" s="20" customFormat="1" ht="276" customHeight="1">
      <c r="A505" s="14"/>
      <c r="B505" s="162" t="s">
        <v>1</v>
      </c>
      <c r="C505" s="18"/>
      <c r="D505" s="19"/>
      <c r="E505" s="37"/>
      <c r="F505" s="37"/>
    </row>
    <row r="506" spans="1:6" s="20" customFormat="1" ht="12.75" customHeight="1">
      <c r="A506" s="14"/>
      <c r="B506" s="120"/>
      <c r="C506" s="18"/>
      <c r="D506" s="19"/>
      <c r="E506" s="37"/>
      <c r="F506" s="37"/>
    </row>
    <row r="507" spans="1:6" s="20" customFormat="1" ht="334.5" customHeight="1">
      <c r="A507" s="14" t="s">
        <v>1037</v>
      </c>
      <c r="B507" s="120" t="s">
        <v>3</v>
      </c>
      <c r="C507" s="18"/>
      <c r="D507" s="19"/>
      <c r="E507" s="37"/>
      <c r="F507" s="37"/>
    </row>
    <row r="508" spans="1:6" s="20" customFormat="1" ht="18.75" customHeight="1">
      <c r="A508" s="14"/>
      <c r="B508" s="120" t="s">
        <v>1022</v>
      </c>
      <c r="C508" s="18" t="s">
        <v>1048</v>
      </c>
      <c r="D508" s="37">
        <v>2</v>
      </c>
      <c r="E508" s="164"/>
      <c r="F508" s="165"/>
    </row>
    <row r="509" spans="1:6" s="20" customFormat="1" ht="18.75" customHeight="1">
      <c r="A509" s="14"/>
      <c r="B509" s="120"/>
      <c r="C509" s="18"/>
      <c r="D509" s="37"/>
      <c r="E509" s="37"/>
      <c r="F509" s="22"/>
    </row>
    <row r="510" spans="1:6" s="20" customFormat="1" ht="230.25" customHeight="1">
      <c r="A510" s="14" t="s">
        <v>1040</v>
      </c>
      <c r="B510" s="120" t="s">
        <v>1023</v>
      </c>
      <c r="C510" s="18"/>
      <c r="D510" s="19"/>
      <c r="E510" s="37"/>
      <c r="F510" s="22"/>
    </row>
    <row r="511" spans="1:6" s="20" customFormat="1" ht="18.75" customHeight="1">
      <c r="A511" s="14"/>
      <c r="B511" s="120" t="s">
        <v>1024</v>
      </c>
      <c r="C511" s="18" t="s">
        <v>1048</v>
      </c>
      <c r="D511" s="37">
        <v>2</v>
      </c>
      <c r="E511" s="164"/>
      <c r="F511" s="165"/>
    </row>
    <row r="512" spans="1:6" s="20" customFormat="1" ht="18.75" customHeight="1">
      <c r="A512" s="14"/>
      <c r="B512" s="120" t="s">
        <v>1025</v>
      </c>
      <c r="C512" s="18" t="s">
        <v>1232</v>
      </c>
      <c r="D512" s="37">
        <v>7.7</v>
      </c>
      <c r="E512" s="37"/>
      <c r="F512" s="22"/>
    </row>
    <row r="513" spans="1:6" s="20" customFormat="1" ht="18.75" customHeight="1">
      <c r="A513" s="14"/>
      <c r="B513" s="120"/>
      <c r="C513" s="18"/>
      <c r="D513" s="37"/>
      <c r="E513" s="37"/>
      <c r="F513" s="22"/>
    </row>
    <row r="514" spans="1:6" s="20" customFormat="1" ht="18.75" customHeight="1">
      <c r="A514" s="14"/>
      <c r="B514" s="120"/>
      <c r="C514" s="18"/>
      <c r="D514" s="37"/>
      <c r="E514" s="37"/>
      <c r="F514" s="22"/>
    </row>
    <row r="515" spans="1:6" s="20" customFormat="1" ht="246.75" customHeight="1">
      <c r="A515" s="14" t="s">
        <v>1042</v>
      </c>
      <c r="B515" s="166" t="s">
        <v>1026</v>
      </c>
      <c r="C515" s="18"/>
      <c r="D515" s="19"/>
      <c r="E515" s="37"/>
      <c r="F515" s="22"/>
    </row>
    <row r="516" spans="1:6" s="20" customFormat="1" ht="18.75" customHeight="1">
      <c r="A516" s="14"/>
      <c r="B516" s="120" t="s">
        <v>1027</v>
      </c>
      <c r="C516" s="18" t="s">
        <v>1048</v>
      </c>
      <c r="D516" s="37">
        <v>2</v>
      </c>
      <c r="E516" s="164"/>
      <c r="F516" s="165"/>
    </row>
    <row r="517" spans="1:6" s="20" customFormat="1" ht="18.75" customHeight="1">
      <c r="A517" s="14"/>
      <c r="B517" s="120" t="s">
        <v>1231</v>
      </c>
      <c r="C517" s="18" t="s">
        <v>1232</v>
      </c>
      <c r="D517" s="37">
        <v>3.4</v>
      </c>
      <c r="E517" s="37"/>
      <c r="F517" s="22"/>
    </row>
    <row r="518" spans="1:6" s="20" customFormat="1" ht="18.75" customHeight="1">
      <c r="A518" s="14"/>
      <c r="B518" s="120"/>
      <c r="C518" s="18"/>
      <c r="D518" s="37"/>
      <c r="E518" s="37"/>
      <c r="F518" s="22"/>
    </row>
    <row r="519" spans="1:6" s="20" customFormat="1" ht="150.75" customHeight="1">
      <c r="A519" s="14" t="s">
        <v>1051</v>
      </c>
      <c r="B519" s="120" t="s">
        <v>1028</v>
      </c>
      <c r="C519" s="18"/>
      <c r="D519" s="19"/>
      <c r="E519" s="37"/>
      <c r="F519" s="22"/>
    </row>
    <row r="520" spans="1:6" s="20" customFormat="1" ht="18.75" customHeight="1">
      <c r="A520" s="14"/>
      <c r="B520" s="120" t="s">
        <v>1029</v>
      </c>
      <c r="C520" s="18" t="s">
        <v>1048</v>
      </c>
      <c r="D520" s="37">
        <v>2</v>
      </c>
      <c r="E520" s="164"/>
      <c r="F520" s="165"/>
    </row>
    <row r="521" spans="1:6" s="20" customFormat="1" ht="18.75" customHeight="1">
      <c r="A521" s="14"/>
      <c r="B521" s="120" t="s">
        <v>1231</v>
      </c>
      <c r="C521" s="18" t="s">
        <v>1232</v>
      </c>
      <c r="D521" s="37">
        <v>2</v>
      </c>
      <c r="E521" s="37"/>
      <c r="F521" s="22"/>
    </row>
    <row r="522" spans="1:6" s="20" customFormat="1" ht="12.75" customHeight="1">
      <c r="A522" s="14"/>
      <c r="B522" s="120"/>
      <c r="C522" s="18"/>
      <c r="D522" s="37"/>
      <c r="E522" s="37"/>
      <c r="F522" s="22"/>
    </row>
    <row r="523" spans="1:6" s="20" customFormat="1" ht="142.5" customHeight="1">
      <c r="A523" s="14" t="s">
        <v>1055</v>
      </c>
      <c r="B523" s="120" t="s">
        <v>1030</v>
      </c>
      <c r="C523" s="18"/>
      <c r="D523" s="19"/>
      <c r="E523" s="37"/>
      <c r="F523" s="22"/>
    </row>
    <row r="524" spans="1:6" s="20" customFormat="1" ht="13.5" customHeight="1">
      <c r="A524" s="14"/>
      <c r="B524" s="120" t="s">
        <v>1031</v>
      </c>
      <c r="C524" s="18" t="s">
        <v>1048</v>
      </c>
      <c r="D524" s="37">
        <v>2</v>
      </c>
      <c r="E524" s="164"/>
      <c r="F524" s="165"/>
    </row>
    <row r="525" spans="1:6" s="20" customFormat="1" ht="16.5" customHeight="1">
      <c r="A525" s="14"/>
      <c r="B525" s="120" t="s">
        <v>1231</v>
      </c>
      <c r="C525" s="18" t="s">
        <v>1232</v>
      </c>
      <c r="D525" s="37">
        <v>2.4</v>
      </c>
      <c r="E525" s="37"/>
      <c r="F525" s="22"/>
    </row>
    <row r="526" spans="1:6" s="20" customFormat="1" ht="15.75" customHeight="1">
      <c r="A526" s="14"/>
      <c r="B526" s="120" t="s">
        <v>1243</v>
      </c>
      <c r="C526" s="18" t="s">
        <v>1232</v>
      </c>
      <c r="D526" s="37">
        <v>2.4</v>
      </c>
      <c r="E526" s="37"/>
      <c r="F526" s="22"/>
    </row>
    <row r="527" spans="1:6" s="20" customFormat="1" ht="14.25" customHeight="1">
      <c r="A527" s="14"/>
      <c r="B527" s="120"/>
      <c r="C527" s="18"/>
      <c r="D527" s="37"/>
      <c r="E527" s="37"/>
      <c r="F527" s="22"/>
    </row>
    <row r="528" spans="1:6" s="20" customFormat="1" ht="298.5" customHeight="1">
      <c r="A528" s="14" t="s">
        <v>1057</v>
      </c>
      <c r="B528" s="120" t="s">
        <v>4</v>
      </c>
      <c r="C528" s="18"/>
      <c r="D528" s="19"/>
      <c r="E528" s="37"/>
      <c r="F528" s="22"/>
    </row>
    <row r="529" spans="1:6" s="20" customFormat="1" ht="14.25" customHeight="1">
      <c r="A529" s="14"/>
      <c r="B529" s="120" t="s">
        <v>1032</v>
      </c>
      <c r="C529" s="18" t="s">
        <v>1048</v>
      </c>
      <c r="D529" s="37">
        <v>1</v>
      </c>
      <c r="E529" s="164"/>
      <c r="F529" s="165"/>
    </row>
    <row r="530" spans="1:6" s="20" customFormat="1" ht="18.75" customHeight="1">
      <c r="A530" s="14"/>
      <c r="B530" s="120"/>
      <c r="C530" s="18"/>
      <c r="D530" s="37"/>
      <c r="E530" s="164"/>
      <c r="F530" s="165"/>
    </row>
    <row r="531" spans="1:6" s="20" customFormat="1" ht="14.25" customHeight="1">
      <c r="A531" s="14"/>
      <c r="B531" s="120"/>
      <c r="C531" s="18"/>
      <c r="D531" s="37"/>
      <c r="E531" s="37"/>
      <c r="F531" s="22"/>
    </row>
    <row r="532" spans="1:6" s="20" customFormat="1" ht="126.75" customHeight="1">
      <c r="A532" s="14" t="s">
        <v>1059</v>
      </c>
      <c r="B532" s="120" t="s">
        <v>699</v>
      </c>
      <c r="C532" s="18"/>
      <c r="D532" s="19"/>
      <c r="E532" s="37"/>
      <c r="F532" s="22"/>
    </row>
    <row r="533" spans="1:6" s="20" customFormat="1" ht="15.75" customHeight="1">
      <c r="A533" s="14"/>
      <c r="B533" s="120" t="s">
        <v>700</v>
      </c>
      <c r="C533" s="18" t="s">
        <v>1048</v>
      </c>
      <c r="D533" s="37">
        <v>1</v>
      </c>
      <c r="E533" s="164"/>
      <c r="F533" s="165"/>
    </row>
    <row r="534" spans="1:6" s="20" customFormat="1" ht="15.75" customHeight="1">
      <c r="A534" s="14"/>
      <c r="B534" s="120"/>
      <c r="C534" s="18"/>
      <c r="D534" s="37"/>
      <c r="E534" s="37"/>
      <c r="F534" s="22"/>
    </row>
    <row r="535" spans="1:6" s="20" customFormat="1" ht="203.25" customHeight="1">
      <c r="A535" s="14" t="s">
        <v>1063</v>
      </c>
      <c r="B535" s="120" t="s">
        <v>701</v>
      </c>
      <c r="C535" s="18"/>
      <c r="D535" s="19"/>
      <c r="E535" s="37"/>
      <c r="F535" s="22"/>
    </row>
    <row r="536" spans="1:6" s="20" customFormat="1" ht="14.25" customHeight="1">
      <c r="A536" s="14"/>
      <c r="B536" s="120" t="s">
        <v>702</v>
      </c>
      <c r="C536" s="167" t="s">
        <v>1048</v>
      </c>
      <c r="D536" s="131">
        <v>1</v>
      </c>
      <c r="E536" s="168"/>
      <c r="F536" s="168"/>
    </row>
    <row r="537" spans="1:6" s="20" customFormat="1" ht="18.75" customHeight="1">
      <c r="A537" s="14"/>
      <c r="B537" s="120" t="s">
        <v>1231</v>
      </c>
      <c r="C537" s="167" t="s">
        <v>1232</v>
      </c>
      <c r="D537" s="131">
        <v>1.7000000000000002</v>
      </c>
      <c r="E537" s="131"/>
      <c r="F537" s="131"/>
    </row>
    <row r="538" spans="1:6" s="20" customFormat="1" ht="18.75" customHeight="1">
      <c r="A538" s="14"/>
      <c r="B538" s="120" t="s">
        <v>1243</v>
      </c>
      <c r="C538" s="167" t="s">
        <v>1232</v>
      </c>
      <c r="D538" s="131">
        <v>1.7000000000000002</v>
      </c>
      <c r="E538" s="131"/>
      <c r="F538" s="131"/>
    </row>
    <row r="539" spans="1:6" s="20" customFormat="1" ht="17.25" customHeight="1">
      <c r="A539" s="14"/>
      <c r="B539" s="120"/>
      <c r="C539" s="18"/>
      <c r="D539" s="37"/>
      <c r="E539" s="37"/>
      <c r="F539" s="22"/>
    </row>
    <row r="540" spans="1:6" s="20" customFormat="1" ht="170.25" customHeight="1">
      <c r="A540" s="14" t="s">
        <v>1128</v>
      </c>
      <c r="B540" s="120" t="s">
        <v>703</v>
      </c>
      <c r="C540" s="18"/>
      <c r="D540" s="19"/>
      <c r="E540" s="37"/>
      <c r="F540" s="22"/>
    </row>
    <row r="541" spans="1:6" s="20" customFormat="1" ht="14.25" customHeight="1">
      <c r="A541" s="169"/>
      <c r="B541" s="120" t="s">
        <v>704</v>
      </c>
      <c r="C541" s="167" t="s">
        <v>1048</v>
      </c>
      <c r="D541" s="131">
        <v>1</v>
      </c>
      <c r="E541" s="168"/>
      <c r="F541" s="168"/>
    </row>
    <row r="542" spans="1:6" s="20" customFormat="1" ht="15" customHeight="1">
      <c r="A542" s="169"/>
      <c r="B542" s="120" t="s">
        <v>1231</v>
      </c>
      <c r="C542" s="167" t="s">
        <v>1232</v>
      </c>
      <c r="D542" s="131">
        <v>1.7000000000000002</v>
      </c>
      <c r="E542" s="131"/>
      <c r="F542" s="131"/>
    </row>
    <row r="543" spans="1:6" s="20" customFormat="1" ht="14.25" customHeight="1">
      <c r="A543" s="169"/>
      <c r="B543" s="120" t="s">
        <v>1243</v>
      </c>
      <c r="C543" s="167" t="s">
        <v>1232</v>
      </c>
      <c r="D543" s="131">
        <v>1.7000000000000002</v>
      </c>
      <c r="E543" s="131"/>
      <c r="F543" s="131"/>
    </row>
    <row r="544" spans="1:6" s="20" customFormat="1" ht="19.5" customHeight="1">
      <c r="A544" s="169"/>
      <c r="B544" s="120"/>
      <c r="C544" s="167"/>
      <c r="D544" s="131"/>
      <c r="E544" s="131"/>
      <c r="F544" s="131"/>
    </row>
    <row r="545" spans="1:6" s="20" customFormat="1" ht="73.5" customHeight="1">
      <c r="A545" s="169" t="s">
        <v>1069</v>
      </c>
      <c r="B545" s="120" t="s">
        <v>705</v>
      </c>
      <c r="C545" s="167"/>
      <c r="D545" s="170"/>
      <c r="E545" s="131"/>
      <c r="F545" s="131"/>
    </row>
    <row r="546" spans="1:6" s="20" customFormat="1" ht="12.75" customHeight="1">
      <c r="A546" s="169"/>
      <c r="B546" s="120" t="s">
        <v>706</v>
      </c>
      <c r="C546" s="167" t="s">
        <v>1048</v>
      </c>
      <c r="D546" s="131">
        <v>4</v>
      </c>
      <c r="E546" s="168"/>
      <c r="F546" s="168"/>
    </row>
    <row r="547" spans="1:6" s="20" customFormat="1" ht="13.5" customHeight="1">
      <c r="A547" s="169"/>
      <c r="B547" s="120"/>
      <c r="C547" s="167"/>
      <c r="D547" s="131"/>
      <c r="E547" s="131"/>
      <c r="F547" s="131"/>
    </row>
    <row r="548" spans="1:6" s="20" customFormat="1" ht="72" customHeight="1">
      <c r="A548" s="169" t="s">
        <v>1071</v>
      </c>
      <c r="B548" s="120" t="s">
        <v>707</v>
      </c>
      <c r="C548" s="167"/>
      <c r="D548" s="170"/>
      <c r="E548" s="131"/>
      <c r="F548" s="131"/>
    </row>
    <row r="549" spans="1:6" s="20" customFormat="1" ht="15" customHeight="1">
      <c r="A549" s="169"/>
      <c r="B549" s="120" t="s">
        <v>708</v>
      </c>
      <c r="C549" s="167" t="s">
        <v>1048</v>
      </c>
      <c r="D549" s="131">
        <v>2</v>
      </c>
      <c r="E549" s="168"/>
      <c r="F549" s="168"/>
    </row>
    <row r="550" spans="1:6" s="20" customFormat="1" ht="17.25" customHeight="1">
      <c r="A550" s="14"/>
      <c r="B550" s="120"/>
      <c r="C550" s="18"/>
      <c r="D550" s="37"/>
      <c r="E550" s="37"/>
      <c r="F550" s="22"/>
    </row>
    <row r="551" spans="1:6" s="20" customFormat="1" ht="157.5" customHeight="1">
      <c r="A551" s="14" t="s">
        <v>1073</v>
      </c>
      <c r="B551" s="120" t="s">
        <v>709</v>
      </c>
      <c r="C551" s="18"/>
      <c r="D551" s="19"/>
      <c r="E551" s="37"/>
      <c r="F551" s="22"/>
    </row>
    <row r="552" spans="1:6" s="20" customFormat="1" ht="16.5" customHeight="1">
      <c r="A552" s="14"/>
      <c r="B552" s="120" t="s">
        <v>710</v>
      </c>
      <c r="C552" s="18" t="s">
        <v>1048</v>
      </c>
      <c r="D552" s="37">
        <v>5</v>
      </c>
      <c r="E552" s="164"/>
      <c r="F552" s="165"/>
    </row>
    <row r="553" spans="1:6" s="20" customFormat="1" ht="15.75" customHeight="1">
      <c r="A553" s="14"/>
      <c r="B553" s="120" t="s">
        <v>1231</v>
      </c>
      <c r="C553" s="18" t="s">
        <v>1232</v>
      </c>
      <c r="D553" s="37">
        <v>8.5</v>
      </c>
      <c r="E553" s="37"/>
      <c r="F553" s="22"/>
    </row>
    <row r="554" spans="1:6" s="20" customFormat="1" ht="15.75" customHeight="1">
      <c r="A554" s="14"/>
      <c r="B554" s="120" t="s">
        <v>1243</v>
      </c>
      <c r="C554" s="18" t="s">
        <v>1232</v>
      </c>
      <c r="D554" s="37">
        <v>8.5</v>
      </c>
      <c r="E554" s="37"/>
      <c r="F554" s="22"/>
    </row>
    <row r="555" spans="1:6" s="20" customFormat="1" ht="21" customHeight="1">
      <c r="A555" s="14"/>
      <c r="B555" s="120"/>
      <c r="C555" s="18"/>
      <c r="D555" s="37"/>
      <c r="E555" s="37"/>
      <c r="F555" s="22"/>
    </row>
    <row r="556" spans="1:6" s="20" customFormat="1" ht="159.75" customHeight="1">
      <c r="A556" s="14" t="s">
        <v>1075</v>
      </c>
      <c r="B556" s="120" t="s">
        <v>711</v>
      </c>
      <c r="C556" s="18"/>
      <c r="D556" s="19"/>
      <c r="E556" s="37"/>
      <c r="F556" s="22"/>
    </row>
    <row r="557" spans="1:6" s="20" customFormat="1" ht="12.75" customHeight="1">
      <c r="A557" s="14"/>
      <c r="B557" s="120" t="s">
        <v>712</v>
      </c>
      <c r="C557" s="18" t="s">
        <v>1048</v>
      </c>
      <c r="D557" s="37">
        <v>1</v>
      </c>
      <c r="E557" s="164"/>
      <c r="F557" s="165"/>
    </row>
    <row r="558" spans="1:6" s="20" customFormat="1" ht="16.5" customHeight="1">
      <c r="A558" s="14"/>
      <c r="B558" s="120" t="s">
        <v>1231</v>
      </c>
      <c r="C558" s="18" t="s">
        <v>1232</v>
      </c>
      <c r="D558" s="37">
        <v>1.4</v>
      </c>
      <c r="E558" s="37"/>
      <c r="F558" s="22"/>
    </row>
    <row r="559" spans="1:6" s="20" customFormat="1" ht="17.25" customHeight="1">
      <c r="A559" s="14"/>
      <c r="B559" s="120" t="s">
        <v>1243</v>
      </c>
      <c r="C559" s="18" t="s">
        <v>1232</v>
      </c>
      <c r="D559" s="37">
        <v>1.4</v>
      </c>
      <c r="E559" s="37"/>
      <c r="F559" s="22"/>
    </row>
    <row r="560" spans="1:6" s="20" customFormat="1" ht="21" customHeight="1">
      <c r="A560" s="14"/>
      <c r="B560" s="120"/>
      <c r="C560" s="18"/>
      <c r="D560" s="37"/>
      <c r="E560" s="37"/>
      <c r="F560" s="22"/>
    </row>
    <row r="561" spans="1:6" s="20" customFormat="1" ht="226.5" customHeight="1">
      <c r="A561" s="14" t="s">
        <v>1080</v>
      </c>
      <c r="B561" s="120" t="s">
        <v>713</v>
      </c>
      <c r="C561" s="18"/>
      <c r="D561" s="19"/>
      <c r="E561" s="37"/>
      <c r="F561" s="22"/>
    </row>
    <row r="562" spans="1:6" s="20" customFormat="1" ht="16.5" customHeight="1">
      <c r="A562" s="14"/>
      <c r="B562" s="120" t="s">
        <v>714</v>
      </c>
      <c r="C562" s="167" t="s">
        <v>1048</v>
      </c>
      <c r="D562" s="131">
        <v>1</v>
      </c>
      <c r="E562" s="168"/>
      <c r="F562" s="168"/>
    </row>
    <row r="563" spans="1:6" s="20" customFormat="1" ht="14.25" customHeight="1">
      <c r="A563" s="14"/>
      <c r="B563" s="120" t="s">
        <v>1231</v>
      </c>
      <c r="C563" s="167" t="s">
        <v>1232</v>
      </c>
      <c r="D563" s="131">
        <v>1.4</v>
      </c>
      <c r="E563" s="131"/>
      <c r="F563" s="131"/>
    </row>
    <row r="564" spans="1:6" s="20" customFormat="1" ht="17.25" customHeight="1">
      <c r="A564" s="14"/>
      <c r="B564" s="120" t="s">
        <v>1243</v>
      </c>
      <c r="C564" s="167" t="s">
        <v>1232</v>
      </c>
      <c r="D564" s="131">
        <v>1.4</v>
      </c>
      <c r="E564" s="131"/>
      <c r="F564" s="131"/>
    </row>
    <row r="565" spans="1:6" s="20" customFormat="1" ht="21" customHeight="1">
      <c r="A565" s="14"/>
      <c r="B565" s="120"/>
      <c r="C565" s="167"/>
      <c r="D565" s="131"/>
      <c r="E565" s="131"/>
      <c r="F565" s="131"/>
    </row>
    <row r="566" spans="1:6" s="20" customFormat="1" ht="300.75" customHeight="1">
      <c r="A566" s="14" t="s">
        <v>1082</v>
      </c>
      <c r="B566" s="120" t="s">
        <v>5</v>
      </c>
      <c r="C566" s="18"/>
      <c r="D566" s="19"/>
      <c r="E566" s="37"/>
      <c r="F566" s="22"/>
    </row>
    <row r="567" spans="1:6" s="20" customFormat="1" ht="15" customHeight="1">
      <c r="A567" s="14"/>
      <c r="B567" s="120" t="s">
        <v>715</v>
      </c>
      <c r="C567" s="18" t="s">
        <v>1048</v>
      </c>
      <c r="D567" s="37">
        <v>1</v>
      </c>
      <c r="E567" s="164"/>
      <c r="F567" s="165"/>
    </row>
    <row r="568" spans="1:6" s="20" customFormat="1" ht="21" customHeight="1">
      <c r="A568" s="14"/>
      <c r="B568" s="120"/>
      <c r="C568" s="18"/>
      <c r="D568" s="37"/>
      <c r="E568" s="37"/>
      <c r="F568" s="22"/>
    </row>
    <row r="569" spans="1:6" s="20" customFormat="1" ht="135" customHeight="1">
      <c r="A569" s="14" t="s">
        <v>1084</v>
      </c>
      <c r="B569" s="120" t="s">
        <v>716</v>
      </c>
      <c r="C569" s="18"/>
      <c r="D569" s="19"/>
      <c r="E569" s="37"/>
      <c r="F569" s="22"/>
    </row>
    <row r="570" spans="1:6" s="20" customFormat="1" ht="14.25" customHeight="1">
      <c r="A570" s="14"/>
      <c r="B570" s="120" t="s">
        <v>717</v>
      </c>
      <c r="C570" s="18" t="s">
        <v>1048</v>
      </c>
      <c r="D570" s="37">
        <v>1</v>
      </c>
      <c r="E570" s="164"/>
      <c r="F570" s="165"/>
    </row>
    <row r="571" spans="1:6" s="20" customFormat="1" ht="21" customHeight="1">
      <c r="A571" s="14"/>
      <c r="B571" s="120"/>
      <c r="C571" s="18"/>
      <c r="D571" s="37"/>
      <c r="E571" s="37"/>
      <c r="F571" s="22"/>
    </row>
    <row r="572" spans="1:6" s="20" customFormat="1" ht="127.5" customHeight="1">
      <c r="A572" s="14" t="s">
        <v>1087</v>
      </c>
      <c r="B572" s="120" t="s">
        <v>718</v>
      </c>
      <c r="C572" s="18"/>
      <c r="D572" s="19"/>
      <c r="E572" s="37"/>
      <c r="F572" s="22"/>
    </row>
    <row r="573" spans="1:6" s="20" customFormat="1" ht="15.75" customHeight="1">
      <c r="A573" s="14"/>
      <c r="B573" s="120" t="s">
        <v>719</v>
      </c>
      <c r="C573" s="18" t="s">
        <v>1048</v>
      </c>
      <c r="D573" s="37">
        <v>1</v>
      </c>
      <c r="E573" s="164"/>
      <c r="F573" s="165"/>
    </row>
    <row r="574" spans="1:6" s="20" customFormat="1" ht="21" customHeight="1">
      <c r="A574" s="14"/>
      <c r="B574" s="120"/>
      <c r="C574" s="18"/>
      <c r="D574" s="37"/>
      <c r="E574" s="164"/>
      <c r="F574" s="165"/>
    </row>
    <row r="575" spans="1:6" s="20" customFormat="1" ht="21" customHeight="1">
      <c r="A575" s="14"/>
      <c r="B575" s="120"/>
      <c r="C575" s="18"/>
      <c r="D575" s="37"/>
      <c r="E575" s="37"/>
      <c r="F575" s="22"/>
    </row>
    <row r="576" spans="1:6" s="20" customFormat="1" ht="288.75" customHeight="1">
      <c r="A576" s="14" t="s">
        <v>1089</v>
      </c>
      <c r="B576" s="120" t="s">
        <v>6</v>
      </c>
      <c r="C576" s="18"/>
      <c r="D576" s="19"/>
      <c r="E576" s="37"/>
      <c r="F576" s="22"/>
    </row>
    <row r="577" spans="1:6" s="20" customFormat="1" ht="15.75" customHeight="1">
      <c r="A577" s="14"/>
      <c r="B577" s="120" t="s">
        <v>720</v>
      </c>
      <c r="C577" s="18" t="s">
        <v>1048</v>
      </c>
      <c r="D577" s="37">
        <v>1</v>
      </c>
      <c r="E577" s="164"/>
      <c r="F577" s="165"/>
    </row>
    <row r="578" spans="1:6" s="20" customFormat="1" ht="21" customHeight="1">
      <c r="A578" s="14"/>
      <c r="B578" s="120"/>
      <c r="C578" s="18"/>
      <c r="D578" s="37"/>
      <c r="E578" s="37"/>
      <c r="F578" s="22"/>
    </row>
    <row r="579" spans="1:6" s="20" customFormat="1" ht="222" customHeight="1">
      <c r="A579" s="14" t="s">
        <v>1091</v>
      </c>
      <c r="B579" s="120" t="s">
        <v>721</v>
      </c>
      <c r="C579" s="18"/>
      <c r="D579" s="19"/>
      <c r="E579" s="37"/>
      <c r="F579" s="22"/>
    </row>
    <row r="580" spans="1:6" s="20" customFormat="1" ht="15.75" customHeight="1">
      <c r="A580" s="14"/>
      <c r="B580" s="120" t="s">
        <v>722</v>
      </c>
      <c r="C580" s="18" t="s">
        <v>1048</v>
      </c>
      <c r="D580" s="37">
        <v>2</v>
      </c>
      <c r="E580" s="164"/>
      <c r="F580" s="165"/>
    </row>
    <row r="581" spans="1:6" s="20" customFormat="1" ht="17.25" customHeight="1">
      <c r="A581" s="14"/>
      <c r="B581" s="120" t="s">
        <v>1231</v>
      </c>
      <c r="C581" s="18" t="s">
        <v>1232</v>
      </c>
      <c r="D581" s="37">
        <v>3.3</v>
      </c>
      <c r="E581" s="37"/>
      <c r="F581" s="22"/>
    </row>
    <row r="582" spans="1:6" s="20" customFormat="1" ht="21" customHeight="1">
      <c r="A582" s="14"/>
      <c r="B582" s="120"/>
      <c r="C582" s="18"/>
      <c r="D582" s="37"/>
      <c r="E582" s="37"/>
      <c r="F582" s="22"/>
    </row>
    <row r="583" spans="1:6" s="20" customFormat="1" ht="228.75" customHeight="1">
      <c r="A583" s="14" t="s">
        <v>1093</v>
      </c>
      <c r="B583" s="120" t="s">
        <v>723</v>
      </c>
      <c r="C583" s="18"/>
      <c r="D583" s="19"/>
      <c r="E583" s="37"/>
      <c r="F583" s="22"/>
    </row>
    <row r="584" spans="1:6" s="20" customFormat="1" ht="17.25" customHeight="1">
      <c r="A584" s="14"/>
      <c r="B584" s="120" t="s">
        <v>724</v>
      </c>
      <c r="C584" s="18" t="s">
        <v>1048</v>
      </c>
      <c r="D584" s="37">
        <v>2</v>
      </c>
      <c r="E584" s="164"/>
      <c r="F584" s="165"/>
    </row>
    <row r="585" spans="1:6" s="20" customFormat="1" ht="18" customHeight="1">
      <c r="A585" s="14"/>
      <c r="B585" s="120" t="s">
        <v>1231</v>
      </c>
      <c r="C585" s="18" t="s">
        <v>1232</v>
      </c>
      <c r="D585" s="37">
        <v>7.7</v>
      </c>
      <c r="E585" s="37"/>
      <c r="F585" s="22"/>
    </row>
    <row r="586" spans="1:6" s="20" customFormat="1" ht="21" customHeight="1">
      <c r="A586" s="14"/>
      <c r="B586" s="120"/>
      <c r="C586" s="18"/>
      <c r="D586" s="37"/>
      <c r="E586" s="37"/>
      <c r="F586" s="22"/>
    </row>
    <row r="587" spans="1:6" s="20" customFormat="1" ht="270.75" customHeight="1">
      <c r="A587" s="14" t="s">
        <v>1095</v>
      </c>
      <c r="B587" s="120" t="s">
        <v>725</v>
      </c>
      <c r="C587" s="18"/>
      <c r="D587" s="19"/>
      <c r="E587" s="37"/>
      <c r="F587" s="22"/>
    </row>
    <row r="588" spans="1:6" s="20" customFormat="1" ht="15.75" customHeight="1">
      <c r="A588" s="14"/>
      <c r="B588" s="120" t="s">
        <v>726</v>
      </c>
      <c r="C588" s="18" t="s">
        <v>1048</v>
      </c>
      <c r="D588" s="37">
        <v>1</v>
      </c>
      <c r="E588" s="164"/>
      <c r="F588" s="165"/>
    </row>
    <row r="589" spans="1:6" s="20" customFormat="1" ht="14.25" customHeight="1">
      <c r="A589" s="14"/>
      <c r="B589" s="120" t="s">
        <v>1231</v>
      </c>
      <c r="C589" s="18" t="s">
        <v>1232</v>
      </c>
      <c r="D589" s="37">
        <v>6</v>
      </c>
      <c r="E589" s="37"/>
      <c r="F589" s="22"/>
    </row>
    <row r="590" spans="1:6" s="20" customFormat="1" ht="16.5" customHeight="1">
      <c r="A590" s="14"/>
      <c r="B590" s="120" t="s">
        <v>727</v>
      </c>
      <c r="C590" s="18" t="s">
        <v>1232</v>
      </c>
      <c r="D590" s="37">
        <v>6</v>
      </c>
      <c r="E590" s="37"/>
      <c r="F590" s="22"/>
    </row>
    <row r="591" spans="1:6" s="20" customFormat="1" ht="21" customHeight="1">
      <c r="A591" s="14"/>
      <c r="B591" s="120"/>
      <c r="C591" s="18"/>
      <c r="D591" s="37"/>
      <c r="E591" s="37"/>
      <c r="F591" s="22"/>
    </row>
    <row r="592" spans="1:6" s="20" customFormat="1" ht="141.75" customHeight="1">
      <c r="A592" s="14" t="s">
        <v>1097</v>
      </c>
      <c r="B592" s="120" t="s">
        <v>728</v>
      </c>
      <c r="C592" s="18"/>
      <c r="D592" s="19"/>
      <c r="E592" s="37"/>
      <c r="F592" s="22"/>
    </row>
    <row r="593" spans="1:6" s="20" customFormat="1" ht="15" customHeight="1">
      <c r="A593" s="14"/>
      <c r="B593" s="120" t="s">
        <v>729</v>
      </c>
      <c r="C593" s="18" t="s">
        <v>1048</v>
      </c>
      <c r="D593" s="37">
        <v>2</v>
      </c>
      <c r="E593" s="164"/>
      <c r="F593" s="165"/>
    </row>
    <row r="594" spans="1:6" s="20" customFormat="1" ht="17.25" customHeight="1">
      <c r="A594" s="14"/>
      <c r="B594" s="120" t="s">
        <v>1231</v>
      </c>
      <c r="C594" s="18" t="s">
        <v>1232</v>
      </c>
      <c r="D594" s="37">
        <v>3.4</v>
      </c>
      <c r="E594" s="37"/>
      <c r="F594" s="22"/>
    </row>
    <row r="595" spans="1:6" s="20" customFormat="1" ht="16.5" customHeight="1">
      <c r="A595" s="14"/>
      <c r="B595" s="120" t="s">
        <v>1243</v>
      </c>
      <c r="C595" s="18" t="s">
        <v>1232</v>
      </c>
      <c r="D595" s="37">
        <v>3.4</v>
      </c>
      <c r="E595" s="37"/>
      <c r="F595" s="22"/>
    </row>
    <row r="596" spans="1:6" s="20" customFormat="1" ht="21" customHeight="1">
      <c r="A596" s="14"/>
      <c r="B596" s="120"/>
      <c r="C596" s="18"/>
      <c r="D596" s="37"/>
      <c r="E596" s="37"/>
      <c r="F596" s="22"/>
    </row>
    <row r="597" spans="1:6" s="20" customFormat="1" ht="132.75" customHeight="1">
      <c r="A597" s="14" t="s">
        <v>1099</v>
      </c>
      <c r="B597" s="120" t="s">
        <v>730</v>
      </c>
      <c r="C597" s="18"/>
      <c r="D597" s="19"/>
      <c r="E597" s="37"/>
      <c r="F597" s="22"/>
    </row>
    <row r="598" spans="1:6" s="20" customFormat="1" ht="15.75" customHeight="1">
      <c r="A598" s="14"/>
      <c r="B598" s="120" t="s">
        <v>731</v>
      </c>
      <c r="C598" s="18" t="s">
        <v>1048</v>
      </c>
      <c r="D598" s="37">
        <v>2</v>
      </c>
      <c r="E598" s="164"/>
      <c r="F598" s="165"/>
    </row>
    <row r="599" spans="1:6" s="20" customFormat="1" ht="21" customHeight="1">
      <c r="A599" s="14"/>
      <c r="B599" s="120"/>
      <c r="C599" s="18"/>
      <c r="D599" s="37"/>
      <c r="E599" s="37"/>
      <c r="F599" s="22"/>
    </row>
    <row r="600" spans="1:6" s="20" customFormat="1" ht="188.25" customHeight="1">
      <c r="A600" s="14" t="s">
        <v>1101</v>
      </c>
      <c r="B600" s="120" t="s">
        <v>732</v>
      </c>
      <c r="C600" s="18"/>
      <c r="D600" s="19"/>
      <c r="E600" s="37"/>
      <c r="F600" s="22"/>
    </row>
    <row r="601" spans="1:6" s="20" customFormat="1" ht="15" customHeight="1">
      <c r="A601" s="14"/>
      <c r="B601" s="120" t="s">
        <v>733</v>
      </c>
      <c r="C601" s="167" t="s">
        <v>1048</v>
      </c>
      <c r="D601" s="131">
        <v>22</v>
      </c>
      <c r="E601" s="168"/>
      <c r="F601" s="168"/>
    </row>
    <row r="602" spans="1:6" s="20" customFormat="1" ht="15.75" customHeight="1">
      <c r="A602" s="14"/>
      <c r="B602" s="120" t="s">
        <v>1231</v>
      </c>
      <c r="C602" s="167" t="s">
        <v>1232</v>
      </c>
      <c r="D602" s="131">
        <v>37</v>
      </c>
      <c r="E602" s="131"/>
      <c r="F602" s="131"/>
    </row>
    <row r="603" spans="1:6" s="20" customFormat="1" ht="17.25" customHeight="1">
      <c r="A603" s="14"/>
      <c r="B603" s="120" t="s">
        <v>734</v>
      </c>
      <c r="C603" s="167" t="s">
        <v>1232</v>
      </c>
      <c r="D603" s="131">
        <v>37</v>
      </c>
      <c r="E603" s="131"/>
      <c r="F603" s="131"/>
    </row>
    <row r="604" spans="1:6" s="20" customFormat="1" ht="21" customHeight="1">
      <c r="A604" s="14"/>
      <c r="B604" s="120"/>
      <c r="C604" s="18"/>
      <c r="D604" s="37"/>
      <c r="E604" s="164"/>
      <c r="F604" s="165"/>
    </row>
    <row r="605" spans="1:6" s="20" customFormat="1" ht="188.25" customHeight="1">
      <c r="A605" s="14" t="s">
        <v>1103</v>
      </c>
      <c r="B605" s="120" t="s">
        <v>735</v>
      </c>
      <c r="C605" s="18"/>
      <c r="D605" s="19"/>
      <c r="E605" s="37"/>
      <c r="F605" s="22"/>
    </row>
    <row r="606" spans="1:6" s="20" customFormat="1" ht="14.25" customHeight="1">
      <c r="A606" s="14"/>
      <c r="B606" s="120" t="s">
        <v>736</v>
      </c>
      <c r="C606" s="18" t="s">
        <v>1048</v>
      </c>
      <c r="D606" s="37">
        <v>6</v>
      </c>
      <c r="E606" s="164"/>
      <c r="F606" s="165"/>
    </row>
    <row r="607" spans="1:6" s="20" customFormat="1" ht="15" customHeight="1">
      <c r="A607" s="14"/>
      <c r="B607" s="120" t="s">
        <v>1231</v>
      </c>
      <c r="C607" s="18" t="s">
        <v>1232</v>
      </c>
      <c r="D607" s="37">
        <v>10.5</v>
      </c>
      <c r="E607" s="37"/>
      <c r="F607" s="22"/>
    </row>
    <row r="608" spans="1:6" s="20" customFormat="1" ht="15.75" customHeight="1">
      <c r="A608" s="14"/>
      <c r="B608" s="120" t="s">
        <v>734</v>
      </c>
      <c r="C608" s="18" t="s">
        <v>1232</v>
      </c>
      <c r="D608" s="37">
        <v>10.5</v>
      </c>
      <c r="E608" s="37"/>
      <c r="F608" s="22"/>
    </row>
    <row r="609" spans="1:6" s="20" customFormat="1" ht="21" customHeight="1">
      <c r="A609" s="14"/>
      <c r="B609" s="120"/>
      <c r="C609" s="18"/>
      <c r="D609" s="37"/>
      <c r="E609" s="37"/>
      <c r="F609" s="22"/>
    </row>
    <row r="610" spans="1:6" s="20" customFormat="1" ht="140.25" customHeight="1">
      <c r="A610" s="14" t="s">
        <v>1105</v>
      </c>
      <c r="B610" s="120" t="s">
        <v>737</v>
      </c>
      <c r="C610" s="18"/>
      <c r="D610" s="19"/>
      <c r="E610" s="37"/>
      <c r="F610" s="22"/>
    </row>
    <row r="611" spans="1:6" s="20" customFormat="1" ht="14.25" customHeight="1">
      <c r="A611" s="14"/>
      <c r="B611" s="120" t="s">
        <v>738</v>
      </c>
      <c r="C611" s="18" t="s">
        <v>1048</v>
      </c>
      <c r="D611" s="37">
        <v>4</v>
      </c>
      <c r="E611" s="164"/>
      <c r="F611" s="165"/>
    </row>
    <row r="612" spans="1:6" s="20" customFormat="1" ht="16.5" customHeight="1">
      <c r="A612" s="14"/>
      <c r="B612" s="120" t="s">
        <v>1231</v>
      </c>
      <c r="C612" s="18" t="s">
        <v>1232</v>
      </c>
      <c r="D612" s="37">
        <v>7</v>
      </c>
      <c r="E612" s="37"/>
      <c r="F612" s="22"/>
    </row>
    <row r="613" spans="1:6" s="20" customFormat="1" ht="16.5" customHeight="1">
      <c r="A613" s="14"/>
      <c r="B613" s="120" t="s">
        <v>734</v>
      </c>
      <c r="C613" s="18" t="s">
        <v>1232</v>
      </c>
      <c r="D613" s="37">
        <v>7</v>
      </c>
      <c r="E613" s="37"/>
      <c r="F613" s="22"/>
    </row>
    <row r="614" spans="1:6" s="20" customFormat="1" ht="21" customHeight="1">
      <c r="A614" s="14"/>
      <c r="B614" s="120"/>
      <c r="C614" s="18"/>
      <c r="D614" s="37"/>
      <c r="E614" s="164"/>
      <c r="F614" s="165"/>
    </row>
    <row r="615" spans="1:6" s="20" customFormat="1" ht="144" customHeight="1">
      <c r="A615" s="14" t="s">
        <v>1107</v>
      </c>
      <c r="B615" s="120" t="s">
        <v>739</v>
      </c>
      <c r="C615" s="18"/>
      <c r="D615" s="19"/>
      <c r="E615" s="37"/>
      <c r="F615" s="22"/>
    </row>
    <row r="616" spans="1:6" s="20" customFormat="1" ht="17.25" customHeight="1">
      <c r="A616" s="14"/>
      <c r="B616" s="120" t="s">
        <v>740</v>
      </c>
      <c r="C616" s="18" t="s">
        <v>1048</v>
      </c>
      <c r="D616" s="37">
        <v>3</v>
      </c>
      <c r="E616" s="164"/>
      <c r="F616" s="165"/>
    </row>
    <row r="617" spans="1:6" s="20" customFormat="1" ht="15.75" customHeight="1">
      <c r="A617" s="14"/>
      <c r="B617" s="120" t="s">
        <v>1231</v>
      </c>
      <c r="C617" s="18" t="s">
        <v>1232</v>
      </c>
      <c r="D617" s="37">
        <v>5.5</v>
      </c>
      <c r="E617" s="37"/>
      <c r="F617" s="22"/>
    </row>
    <row r="618" spans="1:6" s="20" customFormat="1" ht="15.75" customHeight="1">
      <c r="A618" s="14"/>
      <c r="B618" s="120" t="s">
        <v>734</v>
      </c>
      <c r="C618" s="18" t="s">
        <v>1232</v>
      </c>
      <c r="D618" s="37">
        <v>5.5</v>
      </c>
      <c r="E618" s="37"/>
      <c r="F618" s="22"/>
    </row>
    <row r="619" spans="1:6" s="20" customFormat="1" ht="21" customHeight="1">
      <c r="A619" s="14"/>
      <c r="B619" s="120"/>
      <c r="C619" s="18"/>
      <c r="D619" s="37"/>
      <c r="E619" s="37"/>
      <c r="F619" s="22"/>
    </row>
    <row r="620" spans="1:6" s="20" customFormat="1" ht="127.5" customHeight="1">
      <c r="A620" s="14" t="s">
        <v>1109</v>
      </c>
      <c r="B620" s="120" t="s">
        <v>741</v>
      </c>
      <c r="C620" s="18"/>
      <c r="D620" s="19"/>
      <c r="E620" s="37"/>
      <c r="F620" s="22"/>
    </row>
    <row r="621" spans="1:6" s="20" customFormat="1" ht="15.75" customHeight="1">
      <c r="A621" s="14"/>
      <c r="B621" s="120" t="s">
        <v>742</v>
      </c>
      <c r="C621" s="18" t="s">
        <v>1048</v>
      </c>
      <c r="D621" s="37">
        <v>7</v>
      </c>
      <c r="E621" s="164"/>
      <c r="F621" s="165"/>
    </row>
    <row r="622" spans="1:6" s="20" customFormat="1" ht="17.25" customHeight="1">
      <c r="A622" s="14"/>
      <c r="B622" s="120" t="s">
        <v>1231</v>
      </c>
      <c r="C622" s="18" t="s">
        <v>1232</v>
      </c>
      <c r="D622" s="37">
        <v>12.5</v>
      </c>
      <c r="E622" s="37"/>
      <c r="F622" s="22"/>
    </row>
    <row r="623" spans="1:6" s="20" customFormat="1" ht="17.25" customHeight="1">
      <c r="A623" s="14"/>
      <c r="B623" s="120" t="s">
        <v>734</v>
      </c>
      <c r="C623" s="18" t="s">
        <v>1232</v>
      </c>
      <c r="D623" s="37">
        <v>12.5</v>
      </c>
      <c r="E623" s="37"/>
      <c r="F623" s="22"/>
    </row>
    <row r="624" spans="1:6" s="20" customFormat="1" ht="21" customHeight="1">
      <c r="A624" s="14"/>
      <c r="B624" s="120"/>
      <c r="C624" s="18"/>
      <c r="D624" s="37"/>
      <c r="E624" s="37"/>
      <c r="F624" s="22"/>
    </row>
    <row r="625" spans="1:6" s="20" customFormat="1" ht="158.25" customHeight="1">
      <c r="A625" s="14" t="s">
        <v>1111</v>
      </c>
      <c r="B625" s="120" t="s">
        <v>743</v>
      </c>
      <c r="C625" s="18"/>
      <c r="D625" s="19"/>
      <c r="E625" s="37"/>
      <c r="F625" s="22"/>
    </row>
    <row r="626" spans="1:6" s="20" customFormat="1" ht="17.25" customHeight="1">
      <c r="A626" s="14"/>
      <c r="B626" s="120" t="s">
        <v>744</v>
      </c>
      <c r="C626" s="18" t="s">
        <v>1048</v>
      </c>
      <c r="D626" s="37">
        <v>2</v>
      </c>
      <c r="E626" s="164"/>
      <c r="F626" s="165"/>
    </row>
    <row r="627" spans="1:6" s="20" customFormat="1" ht="15.75" customHeight="1">
      <c r="A627" s="14"/>
      <c r="B627" s="120" t="s">
        <v>1231</v>
      </c>
      <c r="C627" s="18" t="s">
        <v>1232</v>
      </c>
      <c r="D627" s="37">
        <v>2.8</v>
      </c>
      <c r="E627" s="37"/>
      <c r="F627" s="22"/>
    </row>
    <row r="628" spans="1:6" s="20" customFormat="1" ht="16.5" customHeight="1">
      <c r="A628" s="14"/>
      <c r="B628" s="120" t="s">
        <v>1243</v>
      </c>
      <c r="C628" s="18" t="s">
        <v>1232</v>
      </c>
      <c r="D628" s="37">
        <v>2.8</v>
      </c>
      <c r="E628" s="37"/>
      <c r="F628" s="22"/>
    </row>
    <row r="629" spans="1:6" s="20" customFormat="1" ht="21" customHeight="1">
      <c r="A629" s="14"/>
      <c r="B629" s="120"/>
      <c r="C629" s="18"/>
      <c r="D629" s="37"/>
      <c r="E629" s="37"/>
      <c r="F629" s="22"/>
    </row>
    <row r="630" spans="1:6" s="20" customFormat="1" ht="183.75" customHeight="1">
      <c r="A630" s="14" t="s">
        <v>1113</v>
      </c>
      <c r="B630" s="120" t="s">
        <v>745</v>
      </c>
      <c r="C630" s="18"/>
      <c r="D630" s="19"/>
      <c r="E630" s="37"/>
      <c r="F630" s="22"/>
    </row>
    <row r="631" spans="1:6" s="20" customFormat="1" ht="18" customHeight="1">
      <c r="A631" s="14"/>
      <c r="B631" s="120" t="s">
        <v>746</v>
      </c>
      <c r="C631" s="18" t="s">
        <v>1048</v>
      </c>
      <c r="D631" s="37">
        <v>2</v>
      </c>
      <c r="E631" s="164"/>
      <c r="F631" s="165"/>
    </row>
    <row r="632" spans="1:6" s="20" customFormat="1" ht="15" customHeight="1">
      <c r="A632" s="14"/>
      <c r="B632" s="120" t="s">
        <v>1231</v>
      </c>
      <c r="C632" s="18" t="s">
        <v>1232</v>
      </c>
      <c r="D632" s="37">
        <v>3.3</v>
      </c>
      <c r="E632" s="37"/>
      <c r="F632" s="22"/>
    </row>
    <row r="633" spans="1:6" s="20" customFormat="1" ht="21" customHeight="1">
      <c r="A633" s="14"/>
      <c r="B633" s="120"/>
      <c r="C633" s="18"/>
      <c r="D633" s="37"/>
      <c r="E633" s="37"/>
      <c r="F633" s="22"/>
    </row>
    <row r="634" spans="1:6" s="20" customFormat="1" ht="204" customHeight="1">
      <c r="A634" s="14" t="s">
        <v>945</v>
      </c>
      <c r="B634" s="120" t="s">
        <v>747</v>
      </c>
      <c r="C634" s="18"/>
      <c r="D634" s="19"/>
      <c r="E634" s="37"/>
      <c r="F634" s="22"/>
    </row>
    <row r="635" spans="1:6" s="20" customFormat="1" ht="16.5" customHeight="1">
      <c r="A635" s="14"/>
      <c r="B635" s="120" t="s">
        <v>748</v>
      </c>
      <c r="C635" s="18" t="s">
        <v>1048</v>
      </c>
      <c r="D635" s="37">
        <v>2</v>
      </c>
      <c r="E635" s="164"/>
      <c r="F635" s="165"/>
    </row>
    <row r="636" spans="1:6" s="20" customFormat="1" ht="15" customHeight="1">
      <c r="A636" s="14"/>
      <c r="B636" s="120" t="s">
        <v>1231</v>
      </c>
      <c r="C636" s="18" t="s">
        <v>1232</v>
      </c>
      <c r="D636" s="37">
        <v>7.7</v>
      </c>
      <c r="E636" s="37"/>
      <c r="F636" s="22"/>
    </row>
    <row r="637" spans="1:6" s="20" customFormat="1" ht="21" customHeight="1">
      <c r="A637" s="14"/>
      <c r="B637" s="120"/>
      <c r="C637" s="18"/>
      <c r="D637" s="37"/>
      <c r="E637" s="37"/>
      <c r="F637" s="22"/>
    </row>
    <row r="638" spans="1:6" s="20" customFormat="1" ht="120" customHeight="1">
      <c r="A638" s="14" t="s">
        <v>948</v>
      </c>
      <c r="B638" s="120" t="s">
        <v>749</v>
      </c>
      <c r="C638" s="18"/>
      <c r="D638" s="19"/>
      <c r="E638" s="37"/>
      <c r="F638" s="22"/>
    </row>
    <row r="639" spans="1:6" s="20" customFormat="1" ht="15.75" customHeight="1">
      <c r="A639" s="14"/>
      <c r="B639" s="120" t="s">
        <v>750</v>
      </c>
      <c r="C639" s="18" t="s">
        <v>1048</v>
      </c>
      <c r="D639" s="37">
        <v>3</v>
      </c>
      <c r="E639" s="164"/>
      <c r="F639" s="165"/>
    </row>
    <row r="640" spans="1:6" s="20" customFormat="1" ht="12.75" customHeight="1">
      <c r="A640" s="14"/>
      <c r="B640" s="120"/>
      <c r="C640" s="18"/>
      <c r="D640" s="37"/>
      <c r="E640" s="37"/>
      <c r="F640" s="22"/>
    </row>
    <row r="641" spans="1:6" s="20" customFormat="1" ht="86.25" customHeight="1">
      <c r="A641" s="14" t="s">
        <v>751</v>
      </c>
      <c r="B641" s="120" t="s">
        <v>752</v>
      </c>
      <c r="C641" s="18"/>
      <c r="D641" s="19"/>
      <c r="E641" s="37"/>
      <c r="F641" s="22"/>
    </row>
    <row r="642" spans="1:6" s="20" customFormat="1" ht="17.25" customHeight="1">
      <c r="A642" s="14"/>
      <c r="B642" s="120" t="s">
        <v>753</v>
      </c>
      <c r="C642" s="18" t="s">
        <v>1048</v>
      </c>
      <c r="D642" s="37">
        <v>4</v>
      </c>
      <c r="E642" s="164"/>
      <c r="F642" s="165"/>
    </row>
    <row r="643" spans="1:6" s="20" customFormat="1" ht="21" customHeight="1">
      <c r="A643" s="14"/>
      <c r="B643" s="120"/>
      <c r="C643" s="18"/>
      <c r="D643" s="37"/>
      <c r="E643" s="164"/>
      <c r="F643" s="165"/>
    </row>
    <row r="644" spans="1:6" s="20" customFormat="1" ht="64.5" customHeight="1">
      <c r="A644" s="14" t="s">
        <v>754</v>
      </c>
      <c r="B644" s="120" t="s">
        <v>755</v>
      </c>
      <c r="C644" s="18"/>
      <c r="D644" s="19"/>
      <c r="E644" s="37"/>
      <c r="F644" s="22"/>
    </row>
    <row r="645" spans="1:6" s="20" customFormat="1" ht="18" customHeight="1">
      <c r="A645" s="14"/>
      <c r="B645" s="120" t="s">
        <v>756</v>
      </c>
      <c r="C645" s="18" t="s">
        <v>1048</v>
      </c>
      <c r="D645" s="37">
        <v>4</v>
      </c>
      <c r="E645" s="164"/>
      <c r="F645" s="165"/>
    </row>
    <row r="646" spans="1:6" s="20" customFormat="1" ht="21" customHeight="1">
      <c r="A646" s="14"/>
      <c r="B646" s="120"/>
      <c r="C646" s="18"/>
      <c r="D646" s="37"/>
      <c r="E646" s="37"/>
      <c r="F646" s="22"/>
    </row>
    <row r="647" spans="1:6" s="20" customFormat="1" ht="90" customHeight="1">
      <c r="A647" s="14" t="s">
        <v>757</v>
      </c>
      <c r="B647" s="120" t="s">
        <v>758</v>
      </c>
      <c r="C647" s="18"/>
      <c r="D647" s="19"/>
      <c r="E647" s="37"/>
      <c r="F647" s="22"/>
    </row>
    <row r="648" spans="1:6" s="20" customFormat="1" ht="15.75" customHeight="1">
      <c r="A648" s="14"/>
      <c r="B648" s="120" t="s">
        <v>759</v>
      </c>
      <c r="C648" s="18" t="s">
        <v>1048</v>
      </c>
      <c r="D648" s="37">
        <v>3</v>
      </c>
      <c r="E648" s="164"/>
      <c r="F648" s="165"/>
    </row>
    <row r="649" spans="1:6" s="20" customFormat="1" ht="13.5" customHeight="1">
      <c r="A649" s="14"/>
      <c r="B649" s="120"/>
      <c r="C649" s="18"/>
      <c r="D649" s="37"/>
      <c r="E649" s="164"/>
      <c r="F649" s="165"/>
    </row>
    <row r="650" spans="1:6" s="20" customFormat="1" ht="120.75" customHeight="1">
      <c r="A650" s="14" t="s">
        <v>760</v>
      </c>
      <c r="B650" s="120" t="s">
        <v>761</v>
      </c>
      <c r="C650" s="18"/>
      <c r="D650" s="19"/>
      <c r="E650" s="37"/>
      <c r="F650" s="22"/>
    </row>
    <row r="651" spans="1:6" s="20" customFormat="1" ht="15" customHeight="1">
      <c r="A651" s="14"/>
      <c r="B651" s="120" t="s">
        <v>762</v>
      </c>
      <c r="C651" s="18" t="s">
        <v>1048</v>
      </c>
      <c r="D651" s="37">
        <v>1</v>
      </c>
      <c r="E651" s="164"/>
      <c r="F651" s="165"/>
    </row>
    <row r="652" spans="1:6" s="20" customFormat="1" ht="12.75" customHeight="1">
      <c r="A652" s="14"/>
      <c r="B652" s="120"/>
      <c r="C652" s="18"/>
      <c r="D652" s="37"/>
      <c r="E652" s="164"/>
      <c r="F652" s="165"/>
    </row>
    <row r="653" spans="1:6" s="20" customFormat="1" ht="72.75" customHeight="1">
      <c r="A653" s="14" t="s">
        <v>763</v>
      </c>
      <c r="B653" s="120" t="s">
        <v>764</v>
      </c>
      <c r="C653" s="18"/>
      <c r="D653" s="19"/>
      <c r="E653" s="37"/>
      <c r="F653" s="22"/>
    </row>
    <row r="654" spans="1:6" s="20" customFormat="1" ht="15" customHeight="1">
      <c r="A654" s="14"/>
      <c r="B654" s="120" t="s">
        <v>765</v>
      </c>
      <c r="C654" s="18" t="s">
        <v>1048</v>
      </c>
      <c r="D654" s="37">
        <v>1</v>
      </c>
      <c r="E654" s="164"/>
      <c r="F654" s="165"/>
    </row>
    <row r="655" spans="1:6" s="20" customFormat="1" ht="10.5" customHeight="1">
      <c r="A655" s="14"/>
      <c r="B655" s="120"/>
      <c r="C655" s="18"/>
      <c r="D655" s="37"/>
      <c r="E655" s="164"/>
      <c r="F655" s="165"/>
    </row>
    <row r="656" spans="1:6" s="20" customFormat="1" ht="118.5" customHeight="1">
      <c r="A656" s="14" t="s">
        <v>766</v>
      </c>
      <c r="B656" s="120" t="s">
        <v>767</v>
      </c>
      <c r="C656" s="18"/>
      <c r="D656" s="19"/>
      <c r="E656" s="37"/>
      <c r="F656" s="22"/>
    </row>
    <row r="657" spans="1:6" s="20" customFormat="1" ht="15.75" customHeight="1">
      <c r="A657" s="14"/>
      <c r="B657" s="120" t="s">
        <v>768</v>
      </c>
      <c r="C657" s="18" t="s">
        <v>1048</v>
      </c>
      <c r="D657" s="37">
        <v>1</v>
      </c>
      <c r="E657" s="164"/>
      <c r="F657" s="165"/>
    </row>
    <row r="658" spans="1:6" s="20" customFormat="1" ht="12.75" customHeight="1">
      <c r="A658" s="14"/>
      <c r="B658" s="120"/>
      <c r="C658" s="18"/>
      <c r="D658" s="37"/>
      <c r="E658" s="164"/>
      <c r="F658" s="165"/>
    </row>
    <row r="659" spans="1:6" s="20" customFormat="1" ht="184.5" customHeight="1">
      <c r="A659" s="14" t="s">
        <v>769</v>
      </c>
      <c r="B659" s="120" t="s">
        <v>770</v>
      </c>
      <c r="C659" s="18"/>
      <c r="D659" s="19"/>
      <c r="E659" s="37"/>
      <c r="F659" s="22"/>
    </row>
    <row r="660" spans="1:6" s="20" customFormat="1" ht="16.5" customHeight="1">
      <c r="A660" s="14"/>
      <c r="B660" s="120" t="s">
        <v>771</v>
      </c>
      <c r="C660" s="18" t="s">
        <v>1048</v>
      </c>
      <c r="D660" s="37">
        <v>1</v>
      </c>
      <c r="E660" s="164"/>
      <c r="F660" s="165"/>
    </row>
    <row r="661" spans="1:6" s="20" customFormat="1" ht="18" customHeight="1">
      <c r="A661" s="14"/>
      <c r="B661" s="120"/>
      <c r="C661" s="18"/>
      <c r="D661" s="37"/>
      <c r="E661" s="164"/>
      <c r="F661" s="165"/>
    </row>
    <row r="662" spans="1:6" s="20" customFormat="1" ht="56.25" customHeight="1">
      <c r="A662" s="14" t="s">
        <v>772</v>
      </c>
      <c r="B662" s="120" t="s">
        <v>773</v>
      </c>
      <c r="C662" s="18"/>
      <c r="D662" s="19"/>
      <c r="E662" s="37"/>
      <c r="F662" s="22"/>
    </row>
    <row r="663" spans="1:6" s="20" customFormat="1" ht="21" customHeight="1">
      <c r="A663" s="14"/>
      <c r="B663" s="120" t="s">
        <v>774</v>
      </c>
      <c r="C663" s="18" t="s">
        <v>1048</v>
      </c>
      <c r="D663" s="37">
        <v>1</v>
      </c>
      <c r="E663" s="164"/>
      <c r="F663" s="165"/>
    </row>
    <row r="664" spans="1:6" s="20" customFormat="1" ht="21" customHeight="1">
      <c r="A664" s="14"/>
      <c r="B664" s="120"/>
      <c r="C664" s="18"/>
      <c r="D664" s="37"/>
      <c r="E664" s="164"/>
      <c r="F664" s="165"/>
    </row>
    <row r="665" spans="1:6" s="20" customFormat="1" ht="187.5" customHeight="1">
      <c r="A665" s="14" t="s">
        <v>775</v>
      </c>
      <c r="B665" s="120" t="s">
        <v>776</v>
      </c>
      <c r="C665" s="18"/>
      <c r="D665" s="37"/>
      <c r="E665" s="164"/>
      <c r="F665" s="165"/>
    </row>
    <row r="666" spans="1:6" s="20" customFormat="1" ht="15" customHeight="1">
      <c r="A666" s="14"/>
      <c r="B666" s="120"/>
      <c r="C666" s="18" t="s">
        <v>1048</v>
      </c>
      <c r="D666" s="37">
        <v>20</v>
      </c>
      <c r="E666" s="164"/>
      <c r="F666" s="165"/>
    </row>
    <row r="667" spans="1:6" s="20" customFormat="1" ht="21" customHeight="1">
      <c r="A667" s="14"/>
      <c r="B667" s="120"/>
      <c r="C667" s="18"/>
      <c r="D667" s="19"/>
      <c r="E667" s="37"/>
      <c r="F667" s="22"/>
    </row>
    <row r="668" spans="1:6" s="20" customFormat="1" ht="18.75" customHeight="1">
      <c r="A668" s="14"/>
      <c r="B668" s="171" t="s">
        <v>777</v>
      </c>
      <c r="C668" s="32"/>
      <c r="D668" s="40"/>
      <c r="E668" s="34"/>
      <c r="F668" s="35">
        <f>SUM(F505:F667)</f>
        <v>0</v>
      </c>
    </row>
    <row r="669" spans="1:6" s="20" customFormat="1" ht="18.75" customHeight="1">
      <c r="A669" s="14"/>
      <c r="B669" s="160"/>
      <c r="C669" s="18"/>
      <c r="D669" s="19"/>
      <c r="E669" s="37"/>
      <c r="F669" s="37"/>
    </row>
    <row r="670" spans="1:6" s="20" customFormat="1" ht="16.5" customHeight="1">
      <c r="A670" s="14"/>
      <c r="B670" s="172" t="s">
        <v>778</v>
      </c>
      <c r="C670" s="18"/>
      <c r="D670" s="19"/>
      <c r="E670" s="37"/>
      <c r="F670" s="37"/>
    </row>
    <row r="671" spans="1:6" s="20" customFormat="1" ht="18.75" customHeight="1">
      <c r="A671" s="14"/>
      <c r="B671" s="160"/>
      <c r="C671" s="18"/>
      <c r="D671" s="19"/>
      <c r="E671" s="37"/>
      <c r="F671" s="37"/>
    </row>
    <row r="672" spans="1:6" s="20" customFormat="1" ht="396.75" customHeight="1">
      <c r="A672" s="14" t="s">
        <v>1037</v>
      </c>
      <c r="B672" s="120" t="s">
        <v>779</v>
      </c>
      <c r="C672" s="18"/>
      <c r="D672" s="19"/>
      <c r="E672" s="37"/>
      <c r="F672" s="37"/>
    </row>
    <row r="673" spans="1:6" s="20" customFormat="1" ht="18.75" customHeight="1">
      <c r="A673" s="14"/>
      <c r="B673" s="160"/>
      <c r="C673" s="21" t="s">
        <v>1039</v>
      </c>
      <c r="D673" s="26">
        <v>30</v>
      </c>
      <c r="E673" s="22"/>
      <c r="F673" s="22"/>
    </row>
    <row r="674" spans="1:6" s="20" customFormat="1" ht="18.75" customHeight="1">
      <c r="A674" s="14"/>
      <c r="B674" s="160"/>
      <c r="C674" s="21"/>
      <c r="D674" s="26"/>
      <c r="E674" s="22"/>
      <c r="F674" s="22"/>
    </row>
    <row r="675" spans="1:6" s="20" customFormat="1" ht="161.25" customHeight="1">
      <c r="A675" s="14" t="s">
        <v>1040</v>
      </c>
      <c r="B675" s="120" t="s">
        <v>895</v>
      </c>
      <c r="C675" s="21"/>
      <c r="D675" s="26"/>
      <c r="E675" s="22"/>
      <c r="F675" s="22"/>
    </row>
    <row r="676" spans="1:6" s="20" customFormat="1" ht="18.75" customHeight="1">
      <c r="A676" s="14"/>
      <c r="B676" s="160"/>
      <c r="C676" s="21" t="s">
        <v>1039</v>
      </c>
      <c r="D676" s="26">
        <v>10</v>
      </c>
      <c r="E676" s="22"/>
      <c r="F676" s="22"/>
    </row>
    <row r="677" spans="1:6" s="20" customFormat="1" ht="18.75" customHeight="1">
      <c r="A677" s="14"/>
      <c r="B677" s="160"/>
      <c r="C677" s="18"/>
      <c r="D677" s="19"/>
      <c r="E677" s="37"/>
      <c r="F677" s="37"/>
    </row>
    <row r="678" spans="1:6" s="20" customFormat="1" ht="18.75" customHeight="1">
      <c r="A678" s="14"/>
      <c r="B678" s="171" t="s">
        <v>780</v>
      </c>
      <c r="C678" s="32"/>
      <c r="D678" s="40"/>
      <c r="E678" s="34"/>
      <c r="F678" s="35">
        <f>SUM(F672:F677)</f>
        <v>0</v>
      </c>
    </row>
    <row r="679" spans="1:6" s="20" customFormat="1" ht="15" customHeight="1">
      <c r="A679" s="14"/>
      <c r="B679" s="160"/>
      <c r="C679" s="18"/>
      <c r="D679" s="19"/>
      <c r="E679" s="37"/>
      <c r="F679" s="37"/>
    </row>
    <row r="680" spans="1:6" s="20" customFormat="1" ht="18.75" customHeight="1">
      <c r="A680" s="14"/>
      <c r="B680" s="134" t="s">
        <v>781</v>
      </c>
      <c r="C680" s="18"/>
      <c r="D680" s="19"/>
      <c r="E680" s="37"/>
      <c r="F680" s="37"/>
    </row>
    <row r="681" spans="1:6" s="20" customFormat="1" ht="18.75" customHeight="1">
      <c r="A681" s="14"/>
      <c r="B681" s="160"/>
      <c r="C681" s="18"/>
      <c r="D681" s="19"/>
      <c r="E681" s="37"/>
      <c r="F681" s="37"/>
    </row>
    <row r="682" spans="1:6" s="20" customFormat="1" ht="409.5" customHeight="1">
      <c r="A682" s="14" t="s">
        <v>1037</v>
      </c>
      <c r="B682" s="144" t="s">
        <v>782</v>
      </c>
      <c r="C682" s="18"/>
      <c r="D682" s="19"/>
      <c r="E682" s="37"/>
      <c r="F682" s="37"/>
    </row>
    <row r="683" spans="1:6" s="20" customFormat="1" ht="18.75" customHeight="1">
      <c r="A683" s="14"/>
      <c r="B683" s="160"/>
      <c r="C683" s="21" t="s">
        <v>1039</v>
      </c>
      <c r="D683" s="26">
        <v>1500</v>
      </c>
      <c r="E683" s="22"/>
      <c r="F683" s="22"/>
    </row>
    <row r="684" spans="1:6" s="20" customFormat="1" ht="18.75" customHeight="1">
      <c r="A684" s="14"/>
      <c r="B684" s="160"/>
      <c r="C684" s="21"/>
      <c r="D684" s="26"/>
      <c r="E684" s="22"/>
      <c r="F684" s="22"/>
    </row>
    <row r="685" spans="1:6" s="20" customFormat="1" ht="162" customHeight="1">
      <c r="A685" s="14" t="s">
        <v>1040</v>
      </c>
      <c r="B685" s="173" t="s">
        <v>783</v>
      </c>
      <c r="C685" s="21"/>
      <c r="D685" s="26"/>
      <c r="E685" s="22"/>
      <c r="F685" s="22"/>
    </row>
    <row r="686" spans="1:6" s="20" customFormat="1" ht="18.75" customHeight="1">
      <c r="A686" s="14"/>
      <c r="B686" s="161"/>
      <c r="C686" s="21" t="s">
        <v>1039</v>
      </c>
      <c r="D686" s="104">
        <v>450</v>
      </c>
      <c r="E686" s="24"/>
      <c r="F686" s="24"/>
    </row>
    <row r="687" spans="1:6" s="20" customFormat="1" ht="18.75" customHeight="1">
      <c r="A687" s="14"/>
      <c r="B687" s="161"/>
      <c r="C687" s="21"/>
      <c r="D687" s="104"/>
      <c r="E687" s="24"/>
      <c r="F687" s="24"/>
    </row>
    <row r="688" spans="1:6" s="20" customFormat="1" ht="78" customHeight="1">
      <c r="A688" s="14" t="s">
        <v>1042</v>
      </c>
      <c r="B688" s="174" t="s">
        <v>784</v>
      </c>
      <c r="C688" s="21"/>
      <c r="D688" s="26"/>
      <c r="E688" s="22"/>
      <c r="F688" s="22"/>
    </row>
    <row r="689" spans="1:6" s="20" customFormat="1" ht="18.75" customHeight="1">
      <c r="A689" s="14"/>
      <c r="B689" s="161"/>
      <c r="C689" s="21" t="s">
        <v>785</v>
      </c>
      <c r="D689" s="26">
        <v>200</v>
      </c>
      <c r="E689" s="22"/>
      <c r="F689" s="24"/>
    </row>
    <row r="690" spans="1:6" s="20" customFormat="1" ht="18.75" customHeight="1">
      <c r="A690" s="14"/>
      <c r="B690" s="160"/>
      <c r="C690" s="18"/>
      <c r="D690" s="19"/>
      <c r="E690" s="37"/>
      <c r="F690" s="37"/>
    </row>
    <row r="691" spans="1:6" s="20" customFormat="1" ht="18.75" customHeight="1">
      <c r="A691" s="14"/>
      <c r="B691" s="171" t="s">
        <v>891</v>
      </c>
      <c r="C691" s="32"/>
      <c r="D691" s="40"/>
      <c r="E691" s="34"/>
      <c r="F691" s="35">
        <f>SUM(F682:F690)</f>
        <v>0</v>
      </c>
    </row>
    <row r="692" spans="1:6" s="20" customFormat="1" ht="13.5" customHeight="1">
      <c r="A692" s="14"/>
      <c r="B692" s="160"/>
      <c r="C692" s="18"/>
      <c r="D692" s="19"/>
      <c r="E692" s="37"/>
      <c r="F692" s="37"/>
    </row>
    <row r="693" spans="1:6" s="20" customFormat="1" ht="13.5" customHeight="1">
      <c r="A693" s="14"/>
      <c r="B693" s="134" t="s">
        <v>786</v>
      </c>
      <c r="C693" s="18"/>
      <c r="D693" s="19"/>
      <c r="E693" s="37"/>
      <c r="F693" s="37"/>
    </row>
    <row r="694" spans="1:6" s="20" customFormat="1" ht="13.5" customHeight="1">
      <c r="A694" s="14"/>
      <c r="B694" s="160"/>
      <c r="C694" s="18"/>
      <c r="D694" s="19"/>
      <c r="E694" s="37"/>
      <c r="F694" s="37"/>
    </row>
    <row r="695" spans="1:6" s="20" customFormat="1" ht="183.75" customHeight="1">
      <c r="A695" s="14">
        <v>1</v>
      </c>
      <c r="B695" s="144" t="s">
        <v>787</v>
      </c>
      <c r="C695" s="21"/>
      <c r="D695" s="26"/>
      <c r="E695" s="22"/>
      <c r="F695" s="22"/>
    </row>
    <row r="696" spans="1:6" s="20" customFormat="1" ht="13.5" customHeight="1">
      <c r="A696" s="14"/>
      <c r="B696" s="120"/>
      <c r="C696" s="21" t="s">
        <v>1039</v>
      </c>
      <c r="D696" s="142">
        <v>1160</v>
      </c>
      <c r="E696" s="130"/>
      <c r="F696" s="130"/>
    </row>
    <row r="697" spans="1:6" s="20" customFormat="1" ht="13.5" customHeight="1">
      <c r="A697" s="14"/>
      <c r="B697" s="160"/>
      <c r="C697" s="18"/>
      <c r="D697" s="19"/>
      <c r="E697" s="37"/>
      <c r="F697" s="37"/>
    </row>
    <row r="698" spans="1:6" s="20" customFormat="1" ht="409.5" customHeight="1">
      <c r="A698" s="14">
        <v>2</v>
      </c>
      <c r="B698" s="120" t="s">
        <v>24</v>
      </c>
      <c r="C698" s="21"/>
      <c r="D698" s="142"/>
      <c r="E698" s="130"/>
      <c r="F698" s="130"/>
    </row>
    <row r="699" spans="1:6" s="20" customFormat="1" ht="160.5" customHeight="1">
      <c r="A699" s="14"/>
      <c r="B699" s="120" t="s">
        <v>25</v>
      </c>
      <c r="C699" s="21"/>
      <c r="D699" s="142"/>
      <c r="E699" s="130"/>
      <c r="F699" s="130"/>
    </row>
    <row r="700" spans="1:6" s="20" customFormat="1" ht="21" customHeight="1">
      <c r="A700" s="14"/>
      <c r="B700" s="120"/>
      <c r="C700" s="21" t="s">
        <v>1039</v>
      </c>
      <c r="D700" s="142">
        <v>1160</v>
      </c>
      <c r="E700" s="130"/>
      <c r="F700" s="130"/>
    </row>
    <row r="701" spans="1:6" s="20" customFormat="1" ht="17.25" customHeight="1">
      <c r="A701" s="14"/>
      <c r="B701" s="120"/>
      <c r="C701" s="21"/>
      <c r="D701" s="142"/>
      <c r="E701" s="130"/>
      <c r="F701" s="130"/>
    </row>
    <row r="702" spans="1:6" s="20" customFormat="1" ht="75" customHeight="1">
      <c r="A702" s="14">
        <v>3</v>
      </c>
      <c r="B702" s="120" t="s">
        <v>788</v>
      </c>
      <c r="C702" s="21"/>
      <c r="D702" s="26"/>
      <c r="E702" s="22"/>
      <c r="F702" s="22"/>
    </row>
    <row r="703" spans="1:6" s="20" customFormat="1" ht="15" customHeight="1">
      <c r="A703" s="14"/>
      <c r="B703" s="120"/>
      <c r="C703" s="21" t="s">
        <v>785</v>
      </c>
      <c r="D703" s="142">
        <v>1250</v>
      </c>
      <c r="E703" s="130"/>
      <c r="F703" s="130"/>
    </row>
    <row r="704" spans="1:6" s="20" customFormat="1" ht="16.5" customHeight="1">
      <c r="A704" s="14"/>
      <c r="B704" s="120"/>
      <c r="C704" s="21"/>
      <c r="D704" s="142"/>
      <c r="E704" s="130"/>
      <c r="F704" s="130"/>
    </row>
    <row r="705" spans="1:6" s="20" customFormat="1" ht="105" customHeight="1">
      <c r="A705" s="14">
        <v>4</v>
      </c>
      <c r="B705" s="120" t="s">
        <v>789</v>
      </c>
      <c r="C705" s="21"/>
      <c r="D705" s="26"/>
      <c r="E705" s="22"/>
      <c r="F705" s="22"/>
    </row>
    <row r="706" spans="1:6" s="20" customFormat="1" ht="15.75" customHeight="1">
      <c r="A706" s="14"/>
      <c r="B706" s="120"/>
      <c r="C706" s="21" t="s">
        <v>785</v>
      </c>
      <c r="D706" s="142">
        <v>150</v>
      </c>
      <c r="E706" s="22"/>
      <c r="F706" s="130"/>
    </row>
    <row r="707" spans="1:6" s="20" customFormat="1" ht="16.5" customHeight="1">
      <c r="A707" s="14"/>
      <c r="B707" s="120"/>
      <c r="C707" s="21"/>
      <c r="D707" s="142"/>
      <c r="E707" s="22"/>
      <c r="F707" s="130"/>
    </row>
    <row r="708" spans="1:6" s="20" customFormat="1" ht="50.25" customHeight="1">
      <c r="A708" s="14">
        <v>5</v>
      </c>
      <c r="B708" s="120" t="s">
        <v>790</v>
      </c>
      <c r="C708" s="21"/>
      <c r="D708" s="26"/>
      <c r="E708" s="22"/>
      <c r="F708" s="22"/>
    </row>
    <row r="709" spans="1:6" s="20" customFormat="1" ht="12.75" customHeight="1">
      <c r="A709" s="14"/>
      <c r="B709" s="120"/>
      <c r="C709" s="21" t="s">
        <v>785</v>
      </c>
      <c r="D709" s="26">
        <v>35</v>
      </c>
      <c r="E709" s="22"/>
      <c r="F709" s="130"/>
    </row>
    <row r="710" spans="1:6" s="20" customFormat="1" ht="16.5" customHeight="1">
      <c r="A710" s="14"/>
      <c r="B710" s="120"/>
      <c r="C710" s="21"/>
      <c r="D710" s="26"/>
      <c r="E710" s="22"/>
      <c r="F710" s="130"/>
    </row>
    <row r="711" spans="1:6" s="20" customFormat="1" ht="384" customHeight="1">
      <c r="A711" s="14" t="s">
        <v>1057</v>
      </c>
      <c r="B711" s="120" t="s">
        <v>1223</v>
      </c>
      <c r="C711" s="21"/>
      <c r="D711" s="26"/>
      <c r="E711" s="22"/>
      <c r="F711" s="130"/>
    </row>
    <row r="712" spans="1:6" s="20" customFormat="1" ht="14.25" customHeight="1">
      <c r="A712" s="14"/>
      <c r="B712" s="120"/>
      <c r="C712" s="21" t="s">
        <v>1039</v>
      </c>
      <c r="D712" s="26">
        <v>110</v>
      </c>
      <c r="E712" s="22"/>
      <c r="F712" s="130"/>
    </row>
    <row r="713" spans="1:6" s="20" customFormat="1" ht="21" customHeight="1">
      <c r="A713" s="14"/>
      <c r="B713" s="120"/>
      <c r="C713" s="21"/>
      <c r="D713" s="26"/>
      <c r="E713" s="22"/>
      <c r="F713" s="130"/>
    </row>
    <row r="714" spans="1:6" s="20" customFormat="1" ht="386.25" customHeight="1">
      <c r="A714" s="14" t="s">
        <v>1059</v>
      </c>
      <c r="B714" s="120" t="s">
        <v>26</v>
      </c>
      <c r="C714" s="21"/>
      <c r="D714" s="26"/>
      <c r="E714" s="22"/>
      <c r="F714" s="130"/>
    </row>
    <row r="715" spans="1:6" s="20" customFormat="1" ht="75" customHeight="1">
      <c r="A715" s="14"/>
      <c r="B715" s="120" t="s">
        <v>27</v>
      </c>
      <c r="C715" s="21"/>
      <c r="D715" s="26"/>
      <c r="E715" s="22"/>
      <c r="F715" s="130"/>
    </row>
    <row r="716" spans="1:6" s="20" customFormat="1" ht="15" customHeight="1">
      <c r="A716" s="14"/>
      <c r="B716" s="120"/>
      <c r="C716" s="21" t="s">
        <v>1039</v>
      </c>
      <c r="D716" s="26">
        <v>110</v>
      </c>
      <c r="E716" s="22"/>
      <c r="F716" s="130"/>
    </row>
    <row r="717" spans="1:6" s="20" customFormat="1" ht="21" customHeight="1">
      <c r="A717" s="14"/>
      <c r="B717" s="120"/>
      <c r="C717" s="21"/>
      <c r="D717" s="26"/>
      <c r="E717" s="22"/>
      <c r="F717" s="130"/>
    </row>
    <row r="718" spans="1:6" s="20" customFormat="1" ht="75" customHeight="1">
      <c r="A718" s="14" t="s">
        <v>1063</v>
      </c>
      <c r="B718" s="120" t="s">
        <v>1224</v>
      </c>
      <c r="C718" s="21"/>
      <c r="D718" s="26"/>
      <c r="E718" s="22"/>
      <c r="F718" s="130"/>
    </row>
    <row r="719" spans="1:6" s="20" customFormat="1" ht="13.5" customHeight="1">
      <c r="A719" s="14"/>
      <c r="B719" s="120"/>
      <c r="C719" s="21" t="s">
        <v>1045</v>
      </c>
      <c r="D719" s="26">
        <v>55</v>
      </c>
      <c r="E719" s="22"/>
      <c r="F719" s="130"/>
    </row>
    <row r="720" spans="1:6" s="20" customFormat="1" ht="21" customHeight="1">
      <c r="A720" s="14"/>
      <c r="B720" s="120"/>
      <c r="C720" s="21"/>
      <c r="D720" s="26"/>
      <c r="E720" s="22"/>
      <c r="F720" s="130"/>
    </row>
    <row r="721" spans="1:6" s="20" customFormat="1" ht="48.75" customHeight="1">
      <c r="A721" s="14" t="s">
        <v>1128</v>
      </c>
      <c r="B721" s="120" t="s">
        <v>1225</v>
      </c>
      <c r="C721" s="21"/>
      <c r="D721" s="26"/>
      <c r="E721" s="22"/>
      <c r="F721" s="130"/>
    </row>
    <row r="722" spans="1:6" s="20" customFormat="1" ht="14.25" customHeight="1">
      <c r="A722" s="14"/>
      <c r="B722" s="120"/>
      <c r="C722" s="21" t="s">
        <v>1045</v>
      </c>
      <c r="D722" s="26">
        <v>7</v>
      </c>
      <c r="E722" s="22"/>
      <c r="F722" s="130"/>
    </row>
    <row r="723" spans="1:6" s="20" customFormat="1" ht="21" customHeight="1">
      <c r="A723" s="14"/>
      <c r="B723" s="120"/>
      <c r="C723" s="21"/>
      <c r="D723" s="26"/>
      <c r="E723" s="22"/>
      <c r="F723" s="130"/>
    </row>
    <row r="724" spans="1:6" s="20" customFormat="1" ht="174.75" customHeight="1">
      <c r="A724" s="14" t="s">
        <v>1069</v>
      </c>
      <c r="B724" s="120" t="s">
        <v>791</v>
      </c>
      <c r="C724" s="21"/>
      <c r="D724" s="26"/>
      <c r="E724" s="22"/>
      <c r="F724" s="130"/>
    </row>
    <row r="725" spans="1:6" s="20" customFormat="1" ht="13.5" customHeight="1">
      <c r="A725" s="14"/>
      <c r="B725" s="120"/>
      <c r="C725" s="21" t="s">
        <v>1039</v>
      </c>
      <c r="D725" s="26">
        <v>465</v>
      </c>
      <c r="E725" s="22"/>
      <c r="F725" s="130"/>
    </row>
    <row r="726" spans="1:6" s="20" customFormat="1" ht="15.75" customHeight="1">
      <c r="A726" s="14"/>
      <c r="B726" s="120" t="s">
        <v>1212</v>
      </c>
      <c r="C726" s="21" t="s">
        <v>1045</v>
      </c>
      <c r="D726" s="26">
        <v>430</v>
      </c>
      <c r="E726" s="22"/>
      <c r="F726" s="130"/>
    </row>
    <row r="727" spans="1:6" s="20" customFormat="1" ht="21" customHeight="1">
      <c r="A727" s="14"/>
      <c r="B727" s="120"/>
      <c r="C727" s="21"/>
      <c r="D727" s="26"/>
      <c r="E727" s="22"/>
      <c r="F727" s="130"/>
    </row>
    <row r="728" spans="1:6" s="20" customFormat="1" ht="172.5" customHeight="1">
      <c r="A728" s="14" t="s">
        <v>1071</v>
      </c>
      <c r="B728" s="120" t="s">
        <v>1213</v>
      </c>
      <c r="C728" s="21"/>
      <c r="D728" s="26"/>
      <c r="E728" s="22"/>
      <c r="F728" s="130"/>
    </row>
    <row r="729" spans="1:6" s="20" customFormat="1" ht="17.25" customHeight="1">
      <c r="A729" s="14"/>
      <c r="B729" s="120"/>
      <c r="C729" s="21" t="s">
        <v>1039</v>
      </c>
      <c r="D729" s="26">
        <v>130</v>
      </c>
      <c r="E729" s="22"/>
      <c r="F729" s="130"/>
    </row>
    <row r="730" spans="1:6" s="20" customFormat="1" ht="21" customHeight="1">
      <c r="A730" s="14"/>
      <c r="B730" s="120"/>
      <c r="C730" s="21"/>
      <c r="D730" s="26"/>
      <c r="E730" s="22"/>
      <c r="F730" s="130"/>
    </row>
    <row r="731" spans="1:6" s="20" customFormat="1" ht="147.75" customHeight="1">
      <c r="A731" s="14" t="s">
        <v>1073</v>
      </c>
      <c r="B731" s="120" t="s">
        <v>1214</v>
      </c>
      <c r="C731" s="21"/>
      <c r="D731" s="26"/>
      <c r="E731" s="22"/>
      <c r="F731" s="130"/>
    </row>
    <row r="732" spans="1:6" s="20" customFormat="1" ht="15.75" customHeight="1">
      <c r="A732" s="14"/>
      <c r="B732" s="120"/>
      <c r="C732" s="21" t="s">
        <v>1039</v>
      </c>
      <c r="D732" s="26">
        <v>490</v>
      </c>
      <c r="E732" s="22"/>
      <c r="F732" s="130"/>
    </row>
    <row r="733" spans="1:6" s="20" customFormat="1" ht="21" customHeight="1">
      <c r="A733" s="14"/>
      <c r="B733" s="120"/>
      <c r="C733" s="21"/>
      <c r="D733" s="26"/>
      <c r="E733" s="22"/>
      <c r="F733" s="130"/>
    </row>
    <row r="734" spans="1:6" s="20" customFormat="1" ht="204" customHeight="1">
      <c r="A734" s="14" t="s">
        <v>1075</v>
      </c>
      <c r="B734" s="120" t="s">
        <v>792</v>
      </c>
      <c r="C734" s="21"/>
      <c r="D734" s="26"/>
      <c r="E734" s="22"/>
      <c r="F734" s="130"/>
    </row>
    <row r="735" spans="1:6" s="20" customFormat="1" ht="17.25" customHeight="1">
      <c r="A735" s="14"/>
      <c r="B735" s="120" t="s">
        <v>793</v>
      </c>
      <c r="C735" s="175" t="s">
        <v>1078</v>
      </c>
      <c r="D735" s="176">
        <v>45</v>
      </c>
      <c r="E735" s="22"/>
      <c r="F735" s="22"/>
    </row>
    <row r="736" spans="1:6" s="20" customFormat="1" ht="21" customHeight="1">
      <c r="A736" s="14"/>
      <c r="B736" s="120" t="s">
        <v>794</v>
      </c>
      <c r="C736" s="177" t="s">
        <v>1045</v>
      </c>
      <c r="D736" s="176">
        <v>32</v>
      </c>
      <c r="E736" s="22"/>
      <c r="F736" s="22"/>
    </row>
    <row r="737" spans="1:6" s="20" customFormat="1" ht="21" customHeight="1">
      <c r="A737" s="14"/>
      <c r="B737" s="120" t="s">
        <v>795</v>
      </c>
      <c r="C737" s="177" t="s">
        <v>1045</v>
      </c>
      <c r="D737" s="176">
        <v>84</v>
      </c>
      <c r="E737" s="22"/>
      <c r="F737" s="22"/>
    </row>
    <row r="738" spans="1:6" s="20" customFormat="1" ht="16.5" customHeight="1">
      <c r="A738" s="14"/>
      <c r="B738" s="120" t="s">
        <v>796</v>
      </c>
      <c r="C738" s="177" t="s">
        <v>1045</v>
      </c>
      <c r="D738" s="176">
        <v>95</v>
      </c>
      <c r="E738" s="22"/>
      <c r="F738" s="22"/>
    </row>
    <row r="739" spans="1:6" s="20" customFormat="1" ht="21" customHeight="1">
      <c r="A739" s="14"/>
      <c r="B739" s="120"/>
      <c r="C739" s="21"/>
      <c r="D739" s="26"/>
      <c r="E739" s="22"/>
      <c r="F739" s="130"/>
    </row>
    <row r="740" spans="1:6" s="20" customFormat="1" ht="65.25" customHeight="1">
      <c r="A740" s="14" t="s">
        <v>1080</v>
      </c>
      <c r="B740" s="120" t="s">
        <v>797</v>
      </c>
      <c r="C740" s="21"/>
      <c r="D740" s="26"/>
      <c r="E740" s="22"/>
      <c r="F740" s="130"/>
    </row>
    <row r="741" spans="1:6" s="20" customFormat="1" ht="15.75" customHeight="1">
      <c r="A741" s="14"/>
      <c r="B741" s="120"/>
      <c r="C741" s="21" t="s">
        <v>1045</v>
      </c>
      <c r="D741" s="26">
        <v>85</v>
      </c>
      <c r="E741" s="22"/>
      <c r="F741" s="130"/>
    </row>
    <row r="742" spans="1:6" s="20" customFormat="1" ht="21" customHeight="1">
      <c r="A742" s="14"/>
      <c r="B742" s="120"/>
      <c r="C742" s="21"/>
      <c r="D742" s="26"/>
      <c r="E742" s="22"/>
      <c r="F742" s="130"/>
    </row>
    <row r="743" spans="1:6" s="20" customFormat="1" ht="21" customHeight="1">
      <c r="A743" s="14"/>
      <c r="B743" s="171" t="s">
        <v>896</v>
      </c>
      <c r="C743" s="32"/>
      <c r="D743" s="40"/>
      <c r="E743" s="34"/>
      <c r="F743" s="178">
        <f>SUM(F694:F742)</f>
        <v>0</v>
      </c>
    </row>
    <row r="744" spans="1:6" s="20" customFormat="1" ht="21" customHeight="1">
      <c r="A744" s="14"/>
      <c r="B744" s="120"/>
      <c r="C744" s="21"/>
      <c r="D744" s="26"/>
      <c r="E744" s="22"/>
      <c r="F744" s="130"/>
    </row>
    <row r="745" spans="1:6" s="20" customFormat="1" ht="21" customHeight="1">
      <c r="A745" s="14"/>
      <c r="B745" s="134" t="s">
        <v>798</v>
      </c>
      <c r="C745" s="21"/>
      <c r="D745" s="26"/>
      <c r="E745" s="22"/>
      <c r="F745" s="130"/>
    </row>
    <row r="746" spans="1:6" s="20" customFormat="1" ht="21" customHeight="1">
      <c r="A746" s="14"/>
      <c r="B746" s="120"/>
      <c r="C746" s="21"/>
      <c r="D746" s="26"/>
      <c r="E746" s="22"/>
      <c r="F746" s="130"/>
    </row>
    <row r="747" spans="1:6" s="20" customFormat="1" ht="219" customHeight="1">
      <c r="A747" s="14" t="s">
        <v>1037</v>
      </c>
      <c r="B747" s="120" t="s">
        <v>799</v>
      </c>
      <c r="C747" s="21"/>
      <c r="D747" s="26"/>
      <c r="E747" s="22"/>
      <c r="F747" s="130"/>
    </row>
    <row r="748" spans="1:6" s="20" customFormat="1" ht="17.25" customHeight="1">
      <c r="A748" s="14"/>
      <c r="B748" s="120"/>
      <c r="C748" s="21" t="s">
        <v>1045</v>
      </c>
      <c r="D748" s="26">
        <v>22</v>
      </c>
      <c r="E748" s="22"/>
      <c r="F748" s="130"/>
    </row>
    <row r="749" spans="1:6" s="20" customFormat="1" ht="21" customHeight="1">
      <c r="A749" s="14"/>
      <c r="B749" s="120"/>
      <c r="C749" s="21"/>
      <c r="D749" s="26"/>
      <c r="E749" s="22"/>
      <c r="F749" s="130"/>
    </row>
    <row r="750" spans="1:6" s="20" customFormat="1" ht="63" customHeight="1">
      <c r="A750" s="14" t="s">
        <v>1040</v>
      </c>
      <c r="B750" s="120" t="s">
        <v>800</v>
      </c>
      <c r="C750" s="21"/>
      <c r="D750" s="26"/>
      <c r="E750" s="22"/>
      <c r="F750" s="130"/>
    </row>
    <row r="751" spans="1:6" s="20" customFormat="1" ht="16.5" customHeight="1">
      <c r="A751" s="14"/>
      <c r="B751" s="120"/>
      <c r="C751" s="21" t="s">
        <v>1045</v>
      </c>
      <c r="D751" s="26">
        <v>90</v>
      </c>
      <c r="E751" s="22"/>
      <c r="F751" s="130"/>
    </row>
    <row r="752" spans="1:6" s="20" customFormat="1" ht="21" customHeight="1">
      <c r="A752" s="14"/>
      <c r="B752" s="120"/>
      <c r="C752" s="21"/>
      <c r="D752" s="26"/>
      <c r="E752" s="22"/>
      <c r="F752" s="22"/>
    </row>
    <row r="753" spans="1:6" s="20" customFormat="1" ht="21" customHeight="1">
      <c r="A753" s="14"/>
      <c r="B753" s="171" t="s">
        <v>904</v>
      </c>
      <c r="C753" s="32"/>
      <c r="D753" s="40"/>
      <c r="E753" s="34"/>
      <c r="F753" s="179">
        <f>SUM(F746:F752)</f>
        <v>0</v>
      </c>
    </row>
    <row r="754" spans="1:6" s="20" customFormat="1" ht="21" customHeight="1">
      <c r="A754" s="14"/>
      <c r="B754" s="160"/>
      <c r="C754" s="18"/>
      <c r="D754" s="19"/>
      <c r="E754" s="37"/>
      <c r="F754" s="37"/>
    </row>
    <row r="755" spans="1:6" s="20" customFormat="1" ht="18.75" customHeight="1">
      <c r="A755" s="14"/>
      <c r="B755" s="134" t="s">
        <v>801</v>
      </c>
      <c r="C755" s="18"/>
      <c r="D755" s="19"/>
      <c r="E755" s="37"/>
      <c r="F755" s="37"/>
    </row>
    <row r="756" spans="1:6" s="20" customFormat="1" ht="18.75" customHeight="1">
      <c r="A756" s="14"/>
      <c r="B756" s="120"/>
      <c r="C756" s="18"/>
      <c r="D756" s="19"/>
      <c r="E756" s="37"/>
      <c r="F756" s="37"/>
    </row>
    <row r="757" spans="1:6" s="20" customFormat="1" ht="90.75" customHeight="1">
      <c r="A757" s="180" t="s">
        <v>1037</v>
      </c>
      <c r="B757" s="120" t="s">
        <v>28</v>
      </c>
      <c r="C757" s="181"/>
      <c r="D757" s="182"/>
      <c r="E757" s="182"/>
      <c r="F757" s="183"/>
    </row>
    <row r="758" spans="1:6" s="20" customFormat="1" ht="14.25" customHeight="1">
      <c r="A758" s="180"/>
      <c r="B758" s="120" t="s">
        <v>802</v>
      </c>
      <c r="C758" s="181" t="s">
        <v>1039</v>
      </c>
      <c r="D758" s="184">
        <v>300</v>
      </c>
      <c r="E758" s="22"/>
      <c r="F758" s="183"/>
    </row>
    <row r="759" spans="1:6" s="20" customFormat="1" ht="12.75" customHeight="1">
      <c r="A759" s="14"/>
      <c r="B759" s="135"/>
      <c r="C759" s="21"/>
      <c r="D759" s="26"/>
      <c r="E759" s="22"/>
      <c r="F759" s="22"/>
    </row>
    <row r="760" spans="1:6" s="20" customFormat="1" ht="184.5" customHeight="1">
      <c r="A760" s="14" t="s">
        <v>1040</v>
      </c>
      <c r="B760" s="120" t="s">
        <v>29</v>
      </c>
      <c r="C760" s="63"/>
      <c r="D760" s="76"/>
      <c r="E760" s="76"/>
      <c r="F760" s="38"/>
    </row>
    <row r="761" spans="1:6" s="20" customFormat="1" ht="14.25" customHeight="1">
      <c r="A761" s="14"/>
      <c r="B761" s="120"/>
      <c r="C761" s="21" t="s">
        <v>1039</v>
      </c>
      <c r="D761" s="46">
        <v>200</v>
      </c>
      <c r="E761" s="22"/>
      <c r="F761" s="22"/>
    </row>
    <row r="762" spans="1:6" s="20" customFormat="1" ht="13.5" customHeight="1">
      <c r="A762" s="14"/>
      <c r="B762" s="185"/>
      <c r="C762" s="21"/>
      <c r="D762" s="26"/>
      <c r="E762" s="22"/>
      <c r="F762" s="22"/>
    </row>
    <row r="763" spans="1:6" s="20" customFormat="1" ht="72.75" customHeight="1">
      <c r="A763" s="14" t="s">
        <v>1042</v>
      </c>
      <c r="B763" s="120" t="s">
        <v>803</v>
      </c>
      <c r="C763" s="21"/>
      <c r="D763" s="104"/>
      <c r="E763" s="22"/>
      <c r="F763" s="22"/>
    </row>
    <row r="764" spans="1:6" s="20" customFormat="1" ht="17.25" customHeight="1">
      <c r="A764" s="14"/>
      <c r="B764" s="120"/>
      <c r="C764" s="21" t="s">
        <v>1048</v>
      </c>
      <c r="D764" s="26">
        <v>7</v>
      </c>
      <c r="E764" s="22"/>
      <c r="F764" s="22"/>
    </row>
    <row r="765" spans="1:6" s="20" customFormat="1" ht="17.25" customHeight="1">
      <c r="A765" s="14"/>
      <c r="B765" s="120"/>
      <c r="C765" s="21"/>
      <c r="D765" s="26"/>
      <c r="E765" s="22"/>
      <c r="F765" s="22"/>
    </row>
    <row r="766" spans="1:6" s="20" customFormat="1" ht="59.25" customHeight="1">
      <c r="A766" s="14" t="s">
        <v>1051</v>
      </c>
      <c r="B766" s="120" t="s">
        <v>804</v>
      </c>
      <c r="C766" s="21"/>
      <c r="D766" s="104"/>
      <c r="E766" s="22"/>
      <c r="F766" s="22"/>
    </row>
    <row r="767" spans="1:6" s="20" customFormat="1" ht="18" customHeight="1">
      <c r="A767" s="14"/>
      <c r="B767" s="185"/>
      <c r="C767" s="21" t="s">
        <v>1048</v>
      </c>
      <c r="D767" s="26">
        <v>2</v>
      </c>
      <c r="E767" s="22"/>
      <c r="F767" s="22"/>
    </row>
    <row r="768" spans="1:6" s="20" customFormat="1" ht="18" customHeight="1">
      <c r="A768" s="14"/>
      <c r="B768" s="185"/>
      <c r="C768" s="21"/>
      <c r="D768" s="104"/>
      <c r="E768" s="22"/>
      <c r="F768" s="22"/>
    </row>
    <row r="769" spans="1:6" s="20" customFormat="1" ht="90.75" customHeight="1">
      <c r="A769" s="14" t="s">
        <v>1055</v>
      </c>
      <c r="B769" s="120" t="s">
        <v>805</v>
      </c>
      <c r="C769" s="21"/>
      <c r="D769" s="51"/>
      <c r="E769" s="22"/>
      <c r="F769" s="22"/>
    </row>
    <row r="770" spans="1:6" s="20" customFormat="1" ht="16.5" customHeight="1">
      <c r="A770" s="14"/>
      <c r="B770" s="135" t="s">
        <v>806</v>
      </c>
      <c r="C770" s="21" t="s">
        <v>1039</v>
      </c>
      <c r="D770" s="22">
        <v>2950</v>
      </c>
      <c r="E770" s="22"/>
      <c r="F770" s="22"/>
    </row>
    <row r="771" spans="1:6" s="20" customFormat="1" ht="16.5" customHeight="1">
      <c r="A771" s="14"/>
      <c r="B771" s="120" t="s">
        <v>807</v>
      </c>
      <c r="C771" s="21" t="s">
        <v>1039</v>
      </c>
      <c r="D771" s="104">
        <v>60</v>
      </c>
      <c r="E771" s="22"/>
      <c r="F771" s="22"/>
    </row>
    <row r="772" spans="1:6" s="20" customFormat="1" ht="18.75" customHeight="1">
      <c r="A772" s="14"/>
      <c r="B772" s="120"/>
      <c r="C772" s="21"/>
      <c r="D772" s="104"/>
      <c r="E772" s="22"/>
      <c r="F772" s="22"/>
    </row>
    <row r="773" spans="1:6" s="20" customFormat="1" ht="18.75" customHeight="1">
      <c r="A773" s="14"/>
      <c r="B773" s="171" t="s">
        <v>808</v>
      </c>
      <c r="C773" s="32"/>
      <c r="D773" s="40"/>
      <c r="E773" s="34"/>
      <c r="F773" s="35">
        <f>SUM(F757:F771)</f>
        <v>0</v>
      </c>
    </row>
    <row r="774" spans="1:6" s="20" customFormat="1" ht="18.75" customHeight="1">
      <c r="A774" s="14"/>
      <c r="B774" s="120"/>
      <c r="C774" s="18"/>
      <c r="D774" s="19"/>
      <c r="E774" s="37"/>
      <c r="F774" s="37"/>
    </row>
    <row r="775" spans="1:6" s="20" customFormat="1" ht="18.75" customHeight="1">
      <c r="A775" s="14"/>
      <c r="B775" s="120"/>
      <c r="C775" s="18"/>
      <c r="D775" s="19"/>
      <c r="E775" s="37"/>
      <c r="F775" s="37"/>
    </row>
    <row r="776" spans="1:6" s="20" customFormat="1" ht="18" customHeight="1">
      <c r="A776" s="107"/>
      <c r="B776" s="906" t="s">
        <v>905</v>
      </c>
      <c r="C776" s="906"/>
      <c r="D776" s="906"/>
      <c r="E776" s="37"/>
      <c r="F776" s="37"/>
    </row>
    <row r="777" spans="1:6" s="20" customFormat="1" ht="18" customHeight="1">
      <c r="A777" s="107"/>
      <c r="B777" s="186"/>
      <c r="C777" s="18"/>
      <c r="D777" s="19"/>
      <c r="E777" s="37"/>
      <c r="F777" s="38"/>
    </row>
    <row r="778" spans="1:6" s="20" customFormat="1" ht="18" customHeight="1">
      <c r="A778" s="107"/>
      <c r="B778" s="187" t="s">
        <v>906</v>
      </c>
      <c r="C778" s="18"/>
      <c r="D778" s="19"/>
      <c r="E778" s="37"/>
      <c r="F778" s="38">
        <f>F439</f>
        <v>0</v>
      </c>
    </row>
    <row r="779" spans="1:6" s="20" customFormat="1" ht="18" customHeight="1">
      <c r="A779" s="107"/>
      <c r="B779" s="187"/>
      <c r="C779" s="18"/>
      <c r="D779" s="19"/>
      <c r="E779" s="37"/>
      <c r="F779" s="37"/>
    </row>
    <row r="780" spans="1:6" s="20" customFormat="1" ht="18" customHeight="1">
      <c r="A780" s="107"/>
      <c r="B780" s="187" t="s">
        <v>809</v>
      </c>
      <c r="C780" s="18"/>
      <c r="D780" s="19"/>
      <c r="E780" s="37"/>
      <c r="F780" s="38">
        <f>F455</f>
        <v>0</v>
      </c>
    </row>
    <row r="781" spans="1:6" s="20" customFormat="1" ht="18" customHeight="1">
      <c r="A781" s="107"/>
      <c r="B781" s="187"/>
      <c r="C781" s="18"/>
      <c r="D781" s="19"/>
      <c r="E781" s="37"/>
      <c r="F781" s="38"/>
    </row>
    <row r="782" spans="1:6" s="20" customFormat="1" ht="18" customHeight="1">
      <c r="A782" s="107"/>
      <c r="B782" s="187" t="s">
        <v>810</v>
      </c>
      <c r="C782" s="18"/>
      <c r="D782" s="19"/>
      <c r="E782" s="37"/>
      <c r="F782" s="38">
        <f>F497</f>
        <v>0</v>
      </c>
    </row>
    <row r="783" spans="1:6" s="20" customFormat="1" ht="18" customHeight="1">
      <c r="A783" s="107"/>
      <c r="B783" s="187"/>
      <c r="C783" s="18"/>
      <c r="D783" s="19"/>
      <c r="E783" s="37"/>
      <c r="F783" s="38"/>
    </row>
    <row r="784" spans="1:6" s="20" customFormat="1" ht="18" customHeight="1">
      <c r="A784" s="107"/>
      <c r="B784" s="187" t="s">
        <v>811</v>
      </c>
      <c r="C784" s="18"/>
      <c r="D784" s="19"/>
      <c r="E784" s="37"/>
      <c r="F784" s="38">
        <f>F668</f>
        <v>0</v>
      </c>
    </row>
    <row r="785" spans="1:6" s="20" customFormat="1" ht="18" customHeight="1">
      <c r="A785" s="107"/>
      <c r="B785" s="187"/>
      <c r="C785" s="18"/>
      <c r="D785" s="19"/>
      <c r="E785" s="37"/>
      <c r="F785" s="38"/>
    </row>
    <row r="786" spans="1:6" s="20" customFormat="1" ht="18" customHeight="1">
      <c r="A786" s="107"/>
      <c r="B786" s="907" t="s">
        <v>812</v>
      </c>
      <c r="C786" s="907"/>
      <c r="D786" s="19"/>
      <c r="E786" s="37"/>
      <c r="F786" s="38">
        <f>F678</f>
        <v>0</v>
      </c>
    </row>
    <row r="787" spans="1:6" s="20" customFormat="1" ht="18" customHeight="1">
      <c r="A787" s="107"/>
      <c r="B787" s="188"/>
      <c r="C787" s="110"/>
      <c r="D787" s="19"/>
      <c r="E787" s="37"/>
      <c r="F787" s="38"/>
    </row>
    <row r="788" spans="1:6" s="20" customFormat="1" ht="18" customHeight="1">
      <c r="A788" s="107"/>
      <c r="B788" s="187" t="s">
        <v>813</v>
      </c>
      <c r="C788" s="18"/>
      <c r="D788" s="19"/>
      <c r="E788" s="37"/>
      <c r="F788" s="38">
        <f>F691</f>
        <v>0</v>
      </c>
    </row>
    <row r="789" spans="1:6" s="20" customFormat="1" ht="18" customHeight="1">
      <c r="A789" s="107"/>
      <c r="B789" s="187"/>
      <c r="C789" s="18"/>
      <c r="D789" s="19"/>
      <c r="E789" s="37"/>
      <c r="F789" s="38"/>
    </row>
    <row r="790" spans="1:6" s="20" customFormat="1" ht="18" customHeight="1">
      <c r="A790" s="107"/>
      <c r="B790" s="187" t="s">
        <v>786</v>
      </c>
      <c r="C790" s="18"/>
      <c r="D790" s="19"/>
      <c r="E790" s="37"/>
      <c r="F790" s="38">
        <f>F743</f>
        <v>0</v>
      </c>
    </row>
    <row r="791" spans="1:6" s="20" customFormat="1" ht="18" customHeight="1">
      <c r="A791" s="107"/>
      <c r="B791" s="187"/>
      <c r="C791" s="18"/>
      <c r="D791" s="19"/>
      <c r="E791" s="37"/>
      <c r="F791" s="38"/>
    </row>
    <row r="792" spans="1:6" s="20" customFormat="1" ht="18" customHeight="1">
      <c r="A792" s="107"/>
      <c r="B792" s="187" t="s">
        <v>798</v>
      </c>
      <c r="C792" s="18"/>
      <c r="D792" s="19"/>
      <c r="E792" s="37"/>
      <c r="F792" s="38">
        <f>F753</f>
        <v>0</v>
      </c>
    </row>
    <row r="793" spans="1:6" s="20" customFormat="1" ht="18" customHeight="1">
      <c r="A793" s="107"/>
      <c r="B793" s="187"/>
      <c r="C793" s="18"/>
      <c r="D793" s="19"/>
      <c r="E793" s="37"/>
      <c r="F793" s="38"/>
    </row>
    <row r="794" spans="1:6" s="20" customFormat="1" ht="18" customHeight="1">
      <c r="A794" s="107"/>
      <c r="B794" s="187" t="s">
        <v>814</v>
      </c>
      <c r="C794" s="18"/>
      <c r="D794" s="19"/>
      <c r="E794" s="37"/>
      <c r="F794" s="38">
        <f>F773</f>
        <v>0</v>
      </c>
    </row>
    <row r="795" spans="1:6" s="20" customFormat="1" ht="18" customHeight="1">
      <c r="A795" s="52"/>
      <c r="B795" s="156"/>
      <c r="C795" s="18"/>
      <c r="D795" s="19"/>
      <c r="E795" s="37"/>
      <c r="F795" s="38"/>
    </row>
    <row r="796" spans="1:6" s="20" customFormat="1" ht="18" customHeight="1">
      <c r="A796" s="52"/>
      <c r="B796" s="158" t="s">
        <v>1194</v>
      </c>
      <c r="C796" s="32"/>
      <c r="D796" s="33"/>
      <c r="E796" s="34"/>
      <c r="F796" s="35">
        <f>SUM(F778:F795)</f>
        <v>0</v>
      </c>
    </row>
    <row r="797" spans="1:6" s="20" customFormat="1" ht="18" customHeight="1">
      <c r="A797" s="52"/>
      <c r="B797" s="189"/>
      <c r="C797" s="18"/>
      <c r="D797" s="19"/>
      <c r="E797" s="37"/>
      <c r="F797" s="38"/>
    </row>
    <row r="798" spans="1:6" s="20" customFormat="1" ht="18" customHeight="1">
      <c r="A798" s="52"/>
      <c r="B798" s="155"/>
      <c r="C798" s="18"/>
      <c r="D798" s="19"/>
      <c r="E798" s="37"/>
      <c r="F798" s="38"/>
    </row>
    <row r="799" spans="1:6" s="20" customFormat="1" ht="18" customHeight="1">
      <c r="A799" s="52"/>
      <c r="B799" s="155"/>
      <c r="C799" s="18"/>
      <c r="D799" s="19"/>
      <c r="E799" s="37"/>
      <c r="F799" s="38"/>
    </row>
    <row r="800" spans="1:6" s="20" customFormat="1" ht="18" customHeight="1">
      <c r="A800" s="52"/>
      <c r="B800" s="155"/>
      <c r="C800" s="18"/>
      <c r="D800" s="19"/>
      <c r="E800" s="37"/>
      <c r="F800" s="38"/>
    </row>
    <row r="801" spans="1:6" s="20" customFormat="1" ht="18" customHeight="1">
      <c r="A801" s="52"/>
      <c r="B801" s="155"/>
      <c r="C801" s="18"/>
      <c r="D801" s="19"/>
      <c r="E801" s="37"/>
      <c r="F801" s="38"/>
    </row>
    <row r="802" spans="1:6" s="20" customFormat="1" ht="18" customHeight="1">
      <c r="A802" s="52"/>
      <c r="B802" s="155"/>
      <c r="C802" s="18"/>
      <c r="D802" s="19"/>
      <c r="E802" s="37"/>
      <c r="F802" s="38"/>
    </row>
    <row r="803" spans="1:6" s="20" customFormat="1" ht="18" customHeight="1">
      <c r="A803" s="52"/>
      <c r="B803" s="155"/>
      <c r="C803" s="18"/>
      <c r="D803" s="19"/>
      <c r="E803" s="37"/>
      <c r="F803" s="38"/>
    </row>
    <row r="804" spans="1:6" s="20" customFormat="1" ht="18" customHeight="1">
      <c r="A804" s="52"/>
      <c r="B804" s="155"/>
      <c r="C804" s="18"/>
      <c r="D804" s="19"/>
      <c r="E804" s="37"/>
      <c r="F804" s="38"/>
    </row>
    <row r="805" spans="1:6" s="20" customFormat="1" ht="18" customHeight="1">
      <c r="A805" s="52"/>
      <c r="B805" s="155"/>
      <c r="C805" s="18"/>
      <c r="D805" s="19"/>
      <c r="E805" s="37"/>
      <c r="F805" s="38"/>
    </row>
    <row r="806" spans="1:6" s="20" customFormat="1" ht="18" customHeight="1">
      <c r="A806" s="52"/>
      <c r="B806" s="155"/>
      <c r="C806" s="18"/>
      <c r="D806" s="19"/>
      <c r="E806" s="37"/>
      <c r="F806" s="38"/>
    </row>
    <row r="807" spans="1:6" s="20" customFormat="1" ht="18.75" customHeight="1">
      <c r="A807" s="52"/>
      <c r="B807" s="155"/>
      <c r="C807" s="18"/>
      <c r="D807" s="19"/>
      <c r="E807" s="37"/>
      <c r="F807" s="38"/>
    </row>
    <row r="808" spans="1:6" s="20" customFormat="1" ht="18.75" customHeight="1">
      <c r="A808" s="107"/>
      <c r="B808" s="906" t="s">
        <v>914</v>
      </c>
      <c r="C808" s="906"/>
      <c r="D808" s="906"/>
      <c r="E808" s="37"/>
      <c r="F808" s="37"/>
    </row>
    <row r="809" spans="1:6" s="20" customFormat="1" ht="18.75" customHeight="1">
      <c r="A809" s="107"/>
      <c r="B809" s="186"/>
      <c r="C809" s="18"/>
      <c r="D809" s="19"/>
      <c r="E809" s="37"/>
      <c r="F809" s="38"/>
    </row>
    <row r="810" spans="1:6" s="20" customFormat="1" ht="18.75" customHeight="1">
      <c r="A810" s="107"/>
      <c r="B810" s="187" t="s">
        <v>815</v>
      </c>
      <c r="C810" s="18"/>
      <c r="D810" s="19"/>
      <c r="E810" s="37"/>
      <c r="F810" s="38">
        <f>F389</f>
        <v>0</v>
      </c>
    </row>
    <row r="811" spans="1:6" s="20" customFormat="1" ht="18.75" customHeight="1">
      <c r="A811" s="107"/>
      <c r="B811" s="187"/>
      <c r="C811" s="18"/>
      <c r="D811" s="19"/>
      <c r="E811" s="37"/>
      <c r="F811" s="37"/>
    </row>
    <row r="812" spans="1:6" s="20" customFormat="1" ht="18.75" customHeight="1">
      <c r="A812" s="107"/>
      <c r="B812" s="187" t="s">
        <v>816</v>
      </c>
      <c r="C812" s="18"/>
      <c r="D812" s="19"/>
      <c r="E812" s="37"/>
      <c r="F812" s="38">
        <f>F796</f>
        <v>0</v>
      </c>
    </row>
    <row r="813" spans="1:6" ht="15">
      <c r="A813" s="52"/>
      <c r="B813" s="156"/>
      <c r="C813" s="18"/>
      <c r="D813" s="19"/>
      <c r="E813" s="37"/>
      <c r="F813" s="38"/>
    </row>
    <row r="814" spans="1:6" ht="15">
      <c r="A814" s="52"/>
      <c r="B814" s="158" t="s">
        <v>1194</v>
      </c>
      <c r="C814" s="32"/>
      <c r="D814" s="33"/>
      <c r="E814" s="34"/>
      <c r="F814" s="35">
        <f>SUM(F810:F813)</f>
        <v>0</v>
      </c>
    </row>
    <row r="819" spans="2:6" ht="12">
      <c r="B819" s="113" t="s">
        <v>917</v>
      </c>
      <c r="D819" s="901" t="s">
        <v>918</v>
      </c>
      <c r="E819" s="901"/>
      <c r="F819" s="901"/>
    </row>
    <row r="820" ht="14.25"/>
    <row r="821" ht="14.25"/>
    <row r="822" spans="4:6" ht="14.25">
      <c r="D822" s="112"/>
      <c r="E822" s="190"/>
      <c r="F822" s="191"/>
    </row>
    <row r="823" ht="6" customHeight="1"/>
    <row r="824" spans="4:6" ht="12">
      <c r="D824" s="902" t="s">
        <v>919</v>
      </c>
      <c r="E824" s="902"/>
      <c r="F824" s="902"/>
    </row>
    <row r="826" ht="14.25"/>
    <row r="827" ht="14.25"/>
    <row r="828" ht="14.25"/>
  </sheetData>
  <sheetProtection selectLockedCells="1" selectUnlockedCells="1"/>
  <mergeCells count="10">
    <mergeCell ref="B381:C381"/>
    <mergeCell ref="B776:D776"/>
    <mergeCell ref="B3:C3"/>
    <mergeCell ref="B374:D374"/>
    <mergeCell ref="B377:C377"/>
    <mergeCell ref="B379:C379"/>
    <mergeCell ref="B786:C786"/>
    <mergeCell ref="B808:D808"/>
    <mergeCell ref="D819:F819"/>
    <mergeCell ref="D824:F824"/>
  </mergeCells>
  <printOptions/>
  <pageMargins left="0.6694444444444444" right="0.15763888888888888" top="1.1458333333333335" bottom="0.39375" header="0.31527777777777777" footer="0.5118055555555555"/>
  <pageSetup horizontalDpi="300" verticalDpi="300" orientation="portrait" paperSize="9" r:id="rId2"/>
  <headerFooter alignWithMargins="0">
    <oddHeader>&amp;LZOP : OŠ-RO ,       T.D. 59/17
INVESTITOR : OSNOVNA ŠKOLA ROVIŠĆE, ROVIŠĆE, V. Nazora 1
GRAĐEVINA : OSNOVNA ŠKOLA ROVIŠĆE Po+P+2  i  ŠKOLSKO-SPORTSKA DVORANA
LOKACIJA : ROVIŠĆE, V. Nazora 1, k.č.br. 564/1, k.o. Rovišće</oddHeader>
  </headerFooter>
  <drawing r:id="rId1"/>
</worksheet>
</file>

<file path=xl/worksheets/sheet3.xml><?xml version="1.0" encoding="utf-8"?>
<worksheet xmlns="http://schemas.openxmlformats.org/spreadsheetml/2006/main" xmlns:r="http://schemas.openxmlformats.org/officeDocument/2006/relationships">
  <dimension ref="A3:S312"/>
  <sheetViews>
    <sheetView view="pageBreakPreview" zoomScaleSheetLayoutView="100" zoomScalePageLayoutView="0" workbookViewId="0" topLeftCell="A1">
      <selection activeCell="B3" sqref="B3:I3"/>
    </sheetView>
  </sheetViews>
  <sheetFormatPr defaultColWidth="9.140625" defaultRowHeight="12.75"/>
  <cols>
    <col min="1" max="1" width="4.57421875" style="192" customWidth="1"/>
    <col min="2" max="2" width="42.8515625" style="192" customWidth="1"/>
    <col min="3" max="3" width="7.140625" style="193" customWidth="1"/>
    <col min="4" max="4" width="1.57421875" style="194" customWidth="1"/>
    <col min="5" max="5" width="8.8515625" style="195" customWidth="1"/>
    <col min="6" max="6" width="0" style="195" hidden="1" customWidth="1"/>
    <col min="7" max="7" width="11.140625" style="195" customWidth="1"/>
    <col min="8" max="8" width="1.28515625" style="195" customWidth="1"/>
    <col min="9" max="9" width="14.28125" style="195" customWidth="1"/>
    <col min="10" max="10" width="11.421875" style="194" customWidth="1"/>
    <col min="11" max="16384" width="9.140625" style="194" customWidth="1"/>
  </cols>
  <sheetData>
    <row r="3" spans="1:9" s="197" customFormat="1" ht="16.5" customHeight="1">
      <c r="A3" s="196"/>
      <c r="B3" s="909" t="s">
        <v>817</v>
      </c>
      <c r="C3" s="909"/>
      <c r="D3" s="909"/>
      <c r="E3" s="909"/>
      <c r="F3" s="909"/>
      <c r="G3" s="909"/>
      <c r="H3" s="909"/>
      <c r="I3" s="909"/>
    </row>
    <row r="4" spans="1:9" s="197" customFormat="1" ht="15">
      <c r="A4" s="196"/>
      <c r="B4" s="196"/>
      <c r="C4" s="198"/>
      <c r="D4" s="199"/>
      <c r="E4" s="200"/>
      <c r="F4" s="200"/>
      <c r="G4" s="200"/>
      <c r="H4" s="200"/>
      <c r="I4" s="200"/>
    </row>
    <row r="5" spans="1:9" ht="15.75" customHeight="1">
      <c r="A5" s="201"/>
      <c r="B5" s="910" t="s">
        <v>818</v>
      </c>
      <c r="C5" s="910"/>
      <c r="D5" s="910"/>
      <c r="E5" s="910"/>
      <c r="F5" s="910"/>
      <c r="G5" s="910"/>
      <c r="H5" s="910"/>
      <c r="I5" s="910"/>
    </row>
    <row r="6" spans="1:4" ht="14.25">
      <c r="A6" s="201"/>
      <c r="B6" s="202"/>
      <c r="D6" s="82"/>
    </row>
    <row r="7" spans="1:9" ht="99.75">
      <c r="A7" s="201"/>
      <c r="B7" s="144" t="s">
        <v>819</v>
      </c>
      <c r="C7" s="203"/>
      <c r="D7" s="204"/>
      <c r="E7" s="205"/>
      <c r="F7" s="206"/>
      <c r="G7" s="205"/>
      <c r="H7" s="206"/>
      <c r="I7" s="207"/>
    </row>
    <row r="8" spans="1:9" ht="14.25">
      <c r="A8" s="201"/>
      <c r="B8" s="144"/>
      <c r="C8" s="203"/>
      <c r="D8" s="204"/>
      <c r="E8" s="205"/>
      <c r="F8" s="206"/>
      <c r="G8" s="205"/>
      <c r="H8" s="206"/>
      <c r="I8" s="207"/>
    </row>
    <row r="9" spans="1:9" ht="15">
      <c r="A9" s="201"/>
      <c r="B9" s="208" t="s">
        <v>820</v>
      </c>
      <c r="C9" s="203"/>
      <c r="D9" s="204"/>
      <c r="E9" s="205"/>
      <c r="F9" s="206"/>
      <c r="G9" s="205"/>
      <c r="H9" s="206"/>
      <c r="I9" s="207"/>
    </row>
    <row r="10" spans="1:9" ht="14.25">
      <c r="A10" s="201"/>
      <c r="B10" s="144"/>
      <c r="C10" s="203"/>
      <c r="D10" s="204"/>
      <c r="E10" s="205"/>
      <c r="F10" s="206"/>
      <c r="G10" s="205"/>
      <c r="H10" s="206"/>
      <c r="I10" s="207"/>
    </row>
    <row r="11" spans="1:9" ht="77.25" customHeight="1">
      <c r="A11" s="209" t="s">
        <v>1037</v>
      </c>
      <c r="B11" s="144" t="s">
        <v>821</v>
      </c>
      <c r="C11" s="203"/>
      <c r="D11" s="204"/>
      <c r="E11" s="205"/>
      <c r="F11" s="206"/>
      <c r="G11" s="205"/>
      <c r="H11" s="206"/>
      <c r="I11" s="207"/>
    </row>
    <row r="12" spans="1:9" ht="14.25">
      <c r="A12" s="201"/>
      <c r="B12" s="144"/>
      <c r="C12" s="203" t="s">
        <v>822</v>
      </c>
      <c r="D12" s="204"/>
      <c r="E12" s="205">
        <v>1</v>
      </c>
      <c r="F12" s="206"/>
      <c r="G12" s="205"/>
      <c r="H12" s="206"/>
      <c r="I12" s="207"/>
    </row>
    <row r="13" spans="1:9" ht="14.25">
      <c r="A13" s="201"/>
      <c r="B13" s="144"/>
      <c r="C13" s="203"/>
      <c r="D13" s="204"/>
      <c r="E13" s="205"/>
      <c r="F13" s="206"/>
      <c r="G13" s="205"/>
      <c r="H13" s="206"/>
      <c r="I13" s="207"/>
    </row>
    <row r="14" spans="1:9" ht="75" customHeight="1">
      <c r="A14" s="209" t="s">
        <v>1040</v>
      </c>
      <c r="B14" s="144" t="s">
        <v>823</v>
      </c>
      <c r="C14" s="203"/>
      <c r="D14" s="204"/>
      <c r="E14" s="205"/>
      <c r="F14" s="206"/>
      <c r="G14" s="205"/>
      <c r="H14" s="206"/>
      <c r="I14" s="207"/>
    </row>
    <row r="15" spans="1:9" ht="14.25">
      <c r="A15" s="201"/>
      <c r="B15" s="144"/>
      <c r="C15" s="203" t="s">
        <v>822</v>
      </c>
      <c r="D15" s="204"/>
      <c r="E15" s="205">
        <v>1</v>
      </c>
      <c r="F15" s="206"/>
      <c r="G15" s="205"/>
      <c r="H15" s="206"/>
      <c r="I15" s="207"/>
    </row>
    <row r="16" spans="1:9" ht="14.25">
      <c r="A16" s="201"/>
      <c r="B16" s="144"/>
      <c r="C16" s="203"/>
      <c r="D16" s="204"/>
      <c r="E16" s="205"/>
      <c r="F16" s="206"/>
      <c r="G16" s="205"/>
      <c r="H16" s="206"/>
      <c r="I16" s="207"/>
    </row>
    <row r="17" spans="1:9" ht="71.25" customHeight="1">
      <c r="A17" s="209" t="s">
        <v>1042</v>
      </c>
      <c r="B17" s="144" t="s">
        <v>824</v>
      </c>
      <c r="C17" s="203"/>
      <c r="D17" s="204"/>
      <c r="E17" s="205"/>
      <c r="F17" s="206"/>
      <c r="G17" s="205"/>
      <c r="H17" s="206"/>
      <c r="I17" s="207"/>
    </row>
    <row r="18" spans="1:9" ht="14.25">
      <c r="A18" s="201"/>
      <c r="B18" s="144"/>
      <c r="C18" s="203" t="s">
        <v>822</v>
      </c>
      <c r="D18" s="204"/>
      <c r="E18" s="205">
        <v>1</v>
      </c>
      <c r="F18" s="206"/>
      <c r="G18" s="205"/>
      <c r="H18" s="206"/>
      <c r="I18" s="207"/>
    </row>
    <row r="19" spans="1:9" ht="14.25">
      <c r="A19" s="201"/>
      <c r="B19" s="144"/>
      <c r="C19" s="203"/>
      <c r="D19" s="204"/>
      <c r="E19" s="205"/>
      <c r="F19" s="206"/>
      <c r="G19" s="205"/>
      <c r="H19" s="206"/>
      <c r="I19" s="207"/>
    </row>
    <row r="20" spans="1:9" ht="48.75" customHeight="1">
      <c r="A20" s="209" t="s">
        <v>1051</v>
      </c>
      <c r="B20" s="144" t="s">
        <v>825</v>
      </c>
      <c r="C20" s="203"/>
      <c r="D20" s="204"/>
      <c r="E20" s="205"/>
      <c r="F20" s="206"/>
      <c r="G20" s="205"/>
      <c r="H20" s="206"/>
      <c r="I20" s="207"/>
    </row>
    <row r="21" spans="1:9" ht="25.5">
      <c r="A21" s="201"/>
      <c r="B21" s="144" t="s">
        <v>826</v>
      </c>
      <c r="C21" s="203" t="s">
        <v>827</v>
      </c>
      <c r="D21" s="204"/>
      <c r="E21" s="205">
        <v>1</v>
      </c>
      <c r="F21" s="206"/>
      <c r="G21" s="205"/>
      <c r="H21" s="206"/>
      <c r="I21" s="207"/>
    </row>
    <row r="22" spans="1:9" ht="38.25" customHeight="1">
      <c r="A22" s="201"/>
      <c r="B22" s="144" t="s">
        <v>828</v>
      </c>
      <c r="C22" s="203" t="s">
        <v>827</v>
      </c>
      <c r="D22" s="204"/>
      <c r="E22" s="205">
        <v>1</v>
      </c>
      <c r="F22" s="206"/>
      <c r="G22" s="205"/>
      <c r="H22" s="206"/>
      <c r="I22" s="207"/>
    </row>
    <row r="23" spans="1:9" ht="25.5">
      <c r="A23" s="201"/>
      <c r="B23" s="210" t="s">
        <v>829</v>
      </c>
      <c r="C23" s="203" t="s">
        <v>827</v>
      </c>
      <c r="D23" s="204"/>
      <c r="E23" s="205">
        <v>1</v>
      </c>
      <c r="F23" s="206"/>
      <c r="G23" s="205"/>
      <c r="H23" s="206"/>
      <c r="I23" s="207"/>
    </row>
    <row r="24" spans="1:9" ht="57">
      <c r="A24" s="201"/>
      <c r="B24" s="210" t="s">
        <v>830</v>
      </c>
      <c r="C24" s="203" t="s">
        <v>827</v>
      </c>
      <c r="D24" s="204"/>
      <c r="E24" s="205">
        <v>1</v>
      </c>
      <c r="F24" s="206"/>
      <c r="G24" s="205"/>
      <c r="H24" s="206"/>
      <c r="I24" s="207"/>
    </row>
    <row r="25" spans="1:9" ht="14.25">
      <c r="A25" s="201"/>
      <c r="B25" s="210"/>
      <c r="C25" s="203"/>
      <c r="D25" s="204"/>
      <c r="E25" s="205"/>
      <c r="F25" s="206"/>
      <c r="G25" s="205"/>
      <c r="H25" s="206"/>
      <c r="I25" s="207"/>
    </row>
    <row r="26" spans="1:9" ht="100.5" customHeight="1">
      <c r="A26" s="209" t="s">
        <v>1055</v>
      </c>
      <c r="B26" s="144" t="s">
        <v>831</v>
      </c>
      <c r="C26" s="203"/>
      <c r="D26" s="204"/>
      <c r="E26" s="205"/>
      <c r="F26" s="206"/>
      <c r="G26" s="205"/>
      <c r="H26" s="206"/>
      <c r="I26" s="207"/>
    </row>
    <row r="27" spans="1:9" ht="25.5">
      <c r="A27" s="201"/>
      <c r="B27" s="144"/>
      <c r="C27" s="203" t="s">
        <v>827</v>
      </c>
      <c r="D27" s="204"/>
      <c r="E27" s="205">
        <v>1</v>
      </c>
      <c r="F27" s="206"/>
      <c r="G27" s="205"/>
      <c r="H27" s="206"/>
      <c r="I27" s="207"/>
    </row>
    <row r="28" spans="1:9" ht="14.25">
      <c r="A28" s="201"/>
      <c r="B28" s="144"/>
      <c r="C28" s="203"/>
      <c r="D28" s="204"/>
      <c r="E28" s="205"/>
      <c r="F28" s="206"/>
      <c r="G28" s="205"/>
      <c r="H28" s="206"/>
      <c r="I28" s="207"/>
    </row>
    <row r="29" spans="1:9" ht="75.75" customHeight="1">
      <c r="A29" s="209" t="s">
        <v>1057</v>
      </c>
      <c r="B29" s="144" t="s">
        <v>832</v>
      </c>
      <c r="C29" s="203"/>
      <c r="D29" s="204"/>
      <c r="E29" s="205"/>
      <c r="F29" s="206"/>
      <c r="G29" s="205"/>
      <c r="H29" s="206"/>
      <c r="I29" s="207"/>
    </row>
    <row r="30" spans="1:9" ht="14.25">
      <c r="A30" s="209"/>
      <c r="B30" s="144"/>
      <c r="C30" s="203" t="s">
        <v>899</v>
      </c>
      <c r="D30" s="204"/>
      <c r="E30" s="205">
        <v>11</v>
      </c>
      <c r="F30" s="206"/>
      <c r="G30" s="205"/>
      <c r="H30" s="206"/>
      <c r="I30" s="207"/>
    </row>
    <row r="31" spans="1:9" ht="14.25">
      <c r="A31" s="209"/>
      <c r="B31" s="144"/>
      <c r="C31" s="203"/>
      <c r="D31" s="204"/>
      <c r="E31" s="205"/>
      <c r="F31" s="206"/>
      <c r="G31" s="205"/>
      <c r="H31" s="206"/>
      <c r="I31" s="207"/>
    </row>
    <row r="32" spans="1:9" ht="42.75">
      <c r="A32" s="209" t="s">
        <v>1059</v>
      </c>
      <c r="B32" s="144" t="s">
        <v>833</v>
      </c>
      <c r="C32" s="203"/>
      <c r="D32" s="204"/>
      <c r="E32" s="205"/>
      <c r="F32" s="206"/>
      <c r="G32" s="205"/>
      <c r="H32" s="206"/>
      <c r="I32" s="207"/>
    </row>
    <row r="33" spans="1:9" ht="14.25">
      <c r="A33" s="209"/>
      <c r="B33" s="144"/>
      <c r="C33" s="203" t="s">
        <v>899</v>
      </c>
      <c r="D33" s="204"/>
      <c r="E33" s="205">
        <v>3</v>
      </c>
      <c r="F33" s="206"/>
      <c r="G33" s="205"/>
      <c r="H33" s="206"/>
      <c r="I33" s="207"/>
    </row>
    <row r="34" spans="1:9" ht="14.25">
      <c r="A34" s="209"/>
      <c r="B34" s="144"/>
      <c r="C34" s="203"/>
      <c r="D34" s="204"/>
      <c r="E34" s="205"/>
      <c r="F34" s="206"/>
      <c r="G34" s="205"/>
      <c r="H34" s="206"/>
      <c r="I34" s="207"/>
    </row>
    <row r="35" spans="1:9" ht="87" customHeight="1">
      <c r="A35" s="209" t="s">
        <v>1063</v>
      </c>
      <c r="B35" s="144" t="s">
        <v>834</v>
      </c>
      <c r="C35" s="203"/>
      <c r="D35" s="204"/>
      <c r="E35" s="205"/>
      <c r="F35" s="206"/>
      <c r="G35" s="205"/>
      <c r="H35" s="206"/>
      <c r="I35" s="207"/>
    </row>
    <row r="36" spans="1:9" ht="14.25">
      <c r="A36" s="209"/>
      <c r="B36" s="144"/>
      <c r="C36" s="203" t="s">
        <v>899</v>
      </c>
      <c r="D36" s="204"/>
      <c r="E36" s="205">
        <v>3</v>
      </c>
      <c r="F36" s="206"/>
      <c r="G36" s="205"/>
      <c r="H36" s="206"/>
      <c r="I36" s="207"/>
    </row>
    <row r="37" spans="1:9" ht="14.25">
      <c r="A37" s="209"/>
      <c r="B37" s="144"/>
      <c r="C37" s="203"/>
      <c r="D37" s="204"/>
      <c r="E37" s="205"/>
      <c r="F37" s="206"/>
      <c r="G37" s="205"/>
      <c r="H37" s="206"/>
      <c r="I37" s="207"/>
    </row>
    <row r="38" spans="1:9" ht="128.25" customHeight="1">
      <c r="A38" s="209" t="s">
        <v>1128</v>
      </c>
      <c r="B38" s="144" t="s">
        <v>835</v>
      </c>
      <c r="C38" s="203"/>
      <c r="D38" s="204"/>
      <c r="E38" s="205"/>
      <c r="F38" s="206"/>
      <c r="G38" s="205"/>
      <c r="H38" s="206"/>
      <c r="I38" s="207"/>
    </row>
    <row r="39" spans="1:9" ht="14.25">
      <c r="A39" s="209"/>
      <c r="B39" s="144"/>
      <c r="C39" s="203" t="s">
        <v>1039</v>
      </c>
      <c r="D39" s="204"/>
      <c r="E39" s="205">
        <v>4</v>
      </c>
      <c r="F39" s="206"/>
      <c r="G39" s="205"/>
      <c r="H39" s="206"/>
      <c r="I39" s="207"/>
    </row>
    <row r="40" spans="1:9" ht="14.25">
      <c r="A40" s="209"/>
      <c r="B40" s="144"/>
      <c r="C40" s="203"/>
      <c r="D40" s="204"/>
      <c r="E40" s="205"/>
      <c r="F40" s="206"/>
      <c r="G40" s="205"/>
      <c r="H40" s="206"/>
      <c r="I40" s="207"/>
    </row>
    <row r="41" spans="1:9" ht="71.25">
      <c r="A41" s="209" t="s">
        <v>1069</v>
      </c>
      <c r="B41" s="144" t="s">
        <v>836</v>
      </c>
      <c r="C41" s="203"/>
      <c r="D41" s="204"/>
      <c r="E41" s="205"/>
      <c r="F41" s="206"/>
      <c r="G41" s="205"/>
      <c r="H41" s="206"/>
      <c r="I41" s="207"/>
    </row>
    <row r="42" spans="1:9" ht="14.25">
      <c r="A42" s="209"/>
      <c r="B42" s="144"/>
      <c r="C42" s="203" t="s">
        <v>1039</v>
      </c>
      <c r="D42" s="204"/>
      <c r="E42" s="205">
        <v>4</v>
      </c>
      <c r="F42" s="206"/>
      <c r="G42" s="205"/>
      <c r="H42" s="206"/>
      <c r="I42" s="207"/>
    </row>
    <row r="43" spans="1:9" ht="14.25">
      <c r="A43" s="209"/>
      <c r="B43" s="144"/>
      <c r="C43" s="203"/>
      <c r="D43" s="204"/>
      <c r="E43" s="205"/>
      <c r="F43" s="206"/>
      <c r="G43" s="205"/>
      <c r="H43" s="206"/>
      <c r="I43" s="207"/>
    </row>
    <row r="44" spans="1:9" ht="14.25">
      <c r="A44" s="201"/>
      <c r="B44" s="144"/>
      <c r="C44" s="203"/>
      <c r="D44" s="204"/>
      <c r="E44" s="205"/>
      <c r="F44" s="206"/>
      <c r="G44" s="205"/>
      <c r="H44" s="206"/>
      <c r="I44" s="207"/>
    </row>
    <row r="45" spans="1:9" ht="15">
      <c r="A45" s="201"/>
      <c r="B45" s="211" t="s">
        <v>837</v>
      </c>
      <c r="C45" s="203"/>
      <c r="D45" s="204"/>
      <c r="E45" s="205"/>
      <c r="F45" s="206"/>
      <c r="G45" s="205"/>
      <c r="H45" s="206"/>
      <c r="I45" s="207">
        <f>SUM(I11:I43)</f>
        <v>0</v>
      </c>
    </row>
    <row r="46" spans="1:9" ht="14.25">
      <c r="A46" s="201"/>
      <c r="B46" s="144"/>
      <c r="C46" s="203"/>
      <c r="D46" s="204"/>
      <c r="E46" s="205"/>
      <c r="F46" s="206"/>
      <c r="G46" s="205"/>
      <c r="H46" s="206"/>
      <c r="I46" s="207"/>
    </row>
    <row r="47" spans="1:9" ht="14.25">
      <c r="A47" s="201"/>
      <c r="B47" s="144"/>
      <c r="C47" s="203"/>
      <c r="D47" s="204"/>
      <c r="E47" s="205"/>
      <c r="F47" s="206"/>
      <c r="G47" s="205"/>
      <c r="H47" s="206"/>
      <c r="I47" s="207"/>
    </row>
    <row r="48" spans="1:9" ht="14.25">
      <c r="A48" s="201"/>
      <c r="B48" s="144"/>
      <c r="C48" s="203"/>
      <c r="D48" s="204"/>
      <c r="E48" s="205"/>
      <c r="F48" s="206"/>
      <c r="G48" s="205"/>
      <c r="H48" s="206"/>
      <c r="I48" s="207"/>
    </row>
    <row r="49" spans="1:9" ht="14.25">
      <c r="A49" s="201"/>
      <c r="B49" s="144"/>
      <c r="C49" s="203"/>
      <c r="D49" s="204"/>
      <c r="E49" s="205"/>
      <c r="F49" s="206"/>
      <c r="G49" s="205"/>
      <c r="H49" s="206"/>
      <c r="I49" s="207"/>
    </row>
    <row r="50" spans="1:9" s="213" customFormat="1" ht="14.25">
      <c r="A50" s="209"/>
      <c r="B50" s="210"/>
      <c r="C50" s="203"/>
      <c r="D50" s="212"/>
      <c r="E50" s="205"/>
      <c r="F50" s="206"/>
      <c r="G50" s="205"/>
      <c r="H50" s="206"/>
      <c r="I50" s="207"/>
    </row>
    <row r="51" spans="1:9" s="213" customFormat="1" ht="15">
      <c r="A51" s="209"/>
      <c r="B51" s="208" t="s">
        <v>838</v>
      </c>
      <c r="C51" s="203"/>
      <c r="D51" s="212"/>
      <c r="E51" s="205"/>
      <c r="F51" s="206"/>
      <c r="G51" s="205"/>
      <c r="H51" s="206"/>
      <c r="I51" s="207"/>
    </row>
    <row r="52" spans="1:9" s="213" customFormat="1" ht="15">
      <c r="A52" s="209"/>
      <c r="B52" s="208"/>
      <c r="C52" s="203"/>
      <c r="D52" s="212"/>
      <c r="E52" s="205"/>
      <c r="F52" s="206"/>
      <c r="G52" s="205"/>
      <c r="H52" s="206"/>
      <c r="I52" s="207"/>
    </row>
    <row r="53" spans="1:9" s="213" customFormat="1" ht="101.25" customHeight="1">
      <c r="A53" s="209" t="s">
        <v>1037</v>
      </c>
      <c r="B53" s="214" t="s">
        <v>839</v>
      </c>
      <c r="C53" s="203"/>
      <c r="D53" s="212"/>
      <c r="E53" s="205"/>
      <c r="F53" s="206"/>
      <c r="G53" s="205"/>
      <c r="H53" s="206"/>
      <c r="I53" s="207"/>
    </row>
    <row r="54" spans="1:9" s="213" customFormat="1" ht="15">
      <c r="A54" s="209"/>
      <c r="B54" s="208"/>
      <c r="C54" s="203" t="s">
        <v>1045</v>
      </c>
      <c r="D54" s="212"/>
      <c r="E54" s="205">
        <v>7</v>
      </c>
      <c r="F54" s="206"/>
      <c r="G54" s="205"/>
      <c r="H54" s="206"/>
      <c r="I54" s="207"/>
    </row>
    <row r="55" spans="1:9" s="213" customFormat="1" ht="15">
      <c r="A55" s="209"/>
      <c r="B55" s="208"/>
      <c r="C55" s="203"/>
      <c r="D55" s="212"/>
      <c r="E55" s="205"/>
      <c r="F55" s="206"/>
      <c r="G55" s="205"/>
      <c r="H55" s="206"/>
      <c r="I55" s="207"/>
    </row>
    <row r="56" spans="1:9" s="213" customFormat="1" ht="124.5" customHeight="1">
      <c r="A56" s="209" t="s">
        <v>1040</v>
      </c>
      <c r="B56" s="214" t="s">
        <v>840</v>
      </c>
      <c r="C56" s="203"/>
      <c r="D56" s="212"/>
      <c r="E56" s="205"/>
      <c r="F56" s="206"/>
      <c r="G56" s="205"/>
      <c r="H56" s="206"/>
      <c r="I56" s="207"/>
    </row>
    <row r="57" spans="1:9" s="213" customFormat="1" ht="15">
      <c r="A57" s="209"/>
      <c r="B57" s="208"/>
      <c r="C57" s="203" t="s">
        <v>899</v>
      </c>
      <c r="D57" s="212"/>
      <c r="E57" s="205">
        <v>1</v>
      </c>
      <c r="F57" s="206"/>
      <c r="G57" s="205"/>
      <c r="H57" s="206"/>
      <c r="I57" s="207"/>
    </row>
    <row r="58" spans="1:9" s="213" customFormat="1" ht="15">
      <c r="A58" s="209"/>
      <c r="B58" s="208"/>
      <c r="C58" s="203"/>
      <c r="D58" s="212"/>
      <c r="E58" s="205"/>
      <c r="F58" s="206"/>
      <c r="G58" s="205"/>
      <c r="H58" s="206"/>
      <c r="I58" s="207"/>
    </row>
    <row r="59" spans="1:9" s="213" customFormat="1" ht="47.25" customHeight="1">
      <c r="A59" s="209" t="s">
        <v>1042</v>
      </c>
      <c r="B59" s="144" t="s">
        <v>841</v>
      </c>
      <c r="C59" s="203"/>
      <c r="D59" s="212"/>
      <c r="E59" s="205"/>
      <c r="F59" s="206"/>
      <c r="G59" s="205"/>
      <c r="H59" s="206"/>
      <c r="I59" s="207"/>
    </row>
    <row r="60" spans="1:9" s="213" customFormat="1" ht="14.25">
      <c r="A60" s="209"/>
      <c r="B60" s="210" t="s">
        <v>842</v>
      </c>
      <c r="C60" s="203" t="s">
        <v>1045</v>
      </c>
      <c r="D60" s="212"/>
      <c r="E60" s="205">
        <v>7</v>
      </c>
      <c r="F60" s="206"/>
      <c r="G60" s="205"/>
      <c r="H60" s="206"/>
      <c r="I60" s="207"/>
    </row>
    <row r="61" spans="1:9" s="213" customFormat="1" ht="15">
      <c r="A61" s="209"/>
      <c r="B61" s="208"/>
      <c r="C61" s="203"/>
      <c r="D61" s="212"/>
      <c r="E61" s="205"/>
      <c r="F61" s="206"/>
      <c r="G61" s="205"/>
      <c r="H61" s="206"/>
      <c r="I61" s="207"/>
    </row>
    <row r="62" spans="1:9" s="213" customFormat="1" ht="216.75" customHeight="1">
      <c r="A62" s="209" t="s">
        <v>1051</v>
      </c>
      <c r="B62" s="144" t="s">
        <v>843</v>
      </c>
      <c r="C62" s="203"/>
      <c r="D62" s="212"/>
      <c r="E62" s="205"/>
      <c r="F62" s="206"/>
      <c r="G62" s="205"/>
      <c r="H62" s="206"/>
      <c r="I62" s="207"/>
    </row>
    <row r="63" spans="1:9" s="213" customFormat="1" ht="14.25">
      <c r="A63" s="201"/>
      <c r="B63" s="210" t="s">
        <v>844</v>
      </c>
      <c r="C63" s="203" t="s">
        <v>1045</v>
      </c>
      <c r="D63" s="212"/>
      <c r="E63" s="205">
        <v>114</v>
      </c>
      <c r="F63" s="206"/>
      <c r="G63" s="215"/>
      <c r="H63" s="206"/>
      <c r="I63" s="207"/>
    </row>
    <row r="64" spans="1:9" s="213" customFormat="1" ht="15">
      <c r="A64" s="201"/>
      <c r="B64" s="210" t="s">
        <v>845</v>
      </c>
      <c r="C64" s="203" t="s">
        <v>1045</v>
      </c>
      <c r="D64" s="212"/>
      <c r="E64" s="205">
        <v>60</v>
      </c>
      <c r="F64" s="206"/>
      <c r="G64" s="215"/>
      <c r="H64" s="206"/>
      <c r="I64" s="207"/>
    </row>
    <row r="65" spans="1:9" s="213" customFormat="1" ht="14.25">
      <c r="A65" s="201"/>
      <c r="B65" s="210" t="s">
        <v>846</v>
      </c>
      <c r="C65" s="203" t="s">
        <v>1045</v>
      </c>
      <c r="D65" s="212"/>
      <c r="E65" s="205">
        <v>33</v>
      </c>
      <c r="F65" s="206"/>
      <c r="G65" s="215"/>
      <c r="H65" s="206"/>
      <c r="I65" s="207"/>
    </row>
    <row r="66" spans="1:19" s="213" customFormat="1" ht="14.25">
      <c r="A66" s="201"/>
      <c r="B66" s="210" t="s">
        <v>847</v>
      </c>
      <c r="C66" s="203" t="s">
        <v>1045</v>
      </c>
      <c r="D66" s="212"/>
      <c r="E66" s="205">
        <v>120</v>
      </c>
      <c r="F66" s="206"/>
      <c r="G66" s="215"/>
      <c r="H66" s="206"/>
      <c r="I66" s="207"/>
      <c r="R66"/>
      <c r="S66"/>
    </row>
    <row r="67" spans="1:9" s="213" customFormat="1" ht="14.25">
      <c r="A67" s="201"/>
      <c r="B67" s="210" t="s">
        <v>848</v>
      </c>
      <c r="C67" s="203" t="s">
        <v>1045</v>
      </c>
      <c r="D67" s="212"/>
      <c r="E67" s="205">
        <v>151</v>
      </c>
      <c r="F67" s="206"/>
      <c r="G67" s="215"/>
      <c r="H67" s="206"/>
      <c r="I67" s="207"/>
    </row>
    <row r="68" spans="1:9" s="213" customFormat="1" ht="14.25">
      <c r="A68" s="201"/>
      <c r="B68" s="210"/>
      <c r="C68" s="203"/>
      <c r="D68" s="212"/>
      <c r="E68" s="205"/>
      <c r="F68" s="206"/>
      <c r="G68" s="216"/>
      <c r="H68" s="206"/>
      <c r="I68" s="207"/>
    </row>
    <row r="69" spans="1:9" s="213" customFormat="1" ht="113.25" customHeight="1">
      <c r="A69" s="209" t="s">
        <v>1055</v>
      </c>
      <c r="B69" s="214" t="s">
        <v>849</v>
      </c>
      <c r="C69" s="203"/>
      <c r="D69" s="212"/>
      <c r="E69" s="205"/>
      <c r="F69" s="206"/>
      <c r="G69" s="216"/>
      <c r="H69" s="206"/>
      <c r="I69" s="207"/>
    </row>
    <row r="70" spans="1:11" s="213" customFormat="1" ht="14.25">
      <c r="A70" s="201"/>
      <c r="B70" s="210" t="s">
        <v>850</v>
      </c>
      <c r="C70" s="203" t="s">
        <v>1045</v>
      </c>
      <c r="D70" s="212"/>
      <c r="E70" s="205">
        <v>17</v>
      </c>
      <c r="F70" s="206"/>
      <c r="G70" s="215"/>
      <c r="H70" s="206"/>
      <c r="I70" s="207"/>
      <c r="K70"/>
    </row>
    <row r="71" spans="1:9" s="213" customFormat="1" ht="14.25">
      <c r="A71" s="201"/>
      <c r="B71" s="210"/>
      <c r="C71" s="203"/>
      <c r="D71" s="212"/>
      <c r="E71" s="205"/>
      <c r="F71" s="206"/>
      <c r="G71" s="216"/>
      <c r="H71" s="206"/>
      <c r="I71" s="207"/>
    </row>
    <row r="72" spans="1:9" s="213" customFormat="1" ht="90.75" customHeight="1">
      <c r="A72" s="209" t="s">
        <v>1057</v>
      </c>
      <c r="B72" s="214" t="s">
        <v>851</v>
      </c>
      <c r="C72" s="203"/>
      <c r="D72" s="212"/>
      <c r="E72" s="205"/>
      <c r="F72" s="206"/>
      <c r="G72" s="216"/>
      <c r="H72" s="206"/>
      <c r="I72" s="207"/>
    </row>
    <row r="73" spans="1:9" s="213" customFormat="1" ht="14.25">
      <c r="A73" s="201"/>
      <c r="B73" s="210" t="s">
        <v>850</v>
      </c>
      <c r="C73" s="203" t="s">
        <v>1045</v>
      </c>
      <c r="D73" s="212"/>
      <c r="E73" s="205">
        <v>32</v>
      </c>
      <c r="F73" s="206"/>
      <c r="G73" s="215"/>
      <c r="H73" s="206"/>
      <c r="I73" s="207"/>
    </row>
    <row r="74" spans="1:9" s="213" customFormat="1" ht="14.25">
      <c r="A74" s="201"/>
      <c r="B74" s="210"/>
      <c r="C74" s="203"/>
      <c r="D74" s="212"/>
      <c r="E74" s="205"/>
      <c r="F74" s="206"/>
      <c r="G74" s="216"/>
      <c r="H74" s="206"/>
      <c r="I74" s="207"/>
    </row>
    <row r="75" spans="1:9" s="213" customFormat="1" ht="33" customHeight="1">
      <c r="A75" s="209" t="s">
        <v>1059</v>
      </c>
      <c r="B75" s="214" t="s">
        <v>852</v>
      </c>
      <c r="C75" s="203"/>
      <c r="D75" s="212"/>
      <c r="E75" s="205"/>
      <c r="F75" s="206"/>
      <c r="G75" s="205"/>
      <c r="H75" s="206"/>
      <c r="I75" s="207"/>
    </row>
    <row r="76" spans="1:9" s="213" customFormat="1" ht="14.25">
      <c r="A76" s="201"/>
      <c r="B76" s="210" t="s">
        <v>853</v>
      </c>
      <c r="C76" s="203" t="s">
        <v>899</v>
      </c>
      <c r="D76" s="212"/>
      <c r="E76" s="217">
        <v>2</v>
      </c>
      <c r="F76" s="206"/>
      <c r="G76" s="217"/>
      <c r="H76" s="206"/>
      <c r="I76" s="207"/>
    </row>
    <row r="77" spans="1:9" s="213" customFormat="1" ht="14.25">
      <c r="A77" s="218"/>
      <c r="B77" s="210"/>
      <c r="C77" s="203"/>
      <c r="D77" s="212"/>
      <c r="E77" s="217"/>
      <c r="F77" s="206"/>
      <c r="G77" s="205"/>
      <c r="H77" s="206"/>
      <c r="I77" s="207"/>
    </row>
    <row r="78" spans="1:9" s="213" customFormat="1" ht="14.25">
      <c r="A78" s="209" t="s">
        <v>1063</v>
      </c>
      <c r="B78" s="144" t="s">
        <v>854</v>
      </c>
      <c r="C78" s="203"/>
      <c r="D78" s="212"/>
      <c r="E78" s="217"/>
      <c r="F78" s="206"/>
      <c r="G78" s="205"/>
      <c r="H78" s="206"/>
      <c r="I78" s="207"/>
    </row>
    <row r="79" spans="1:9" s="213" customFormat="1" ht="14.25">
      <c r="A79" s="209"/>
      <c r="B79" s="144"/>
      <c r="C79" s="203"/>
      <c r="D79" s="212"/>
      <c r="E79" s="217"/>
      <c r="F79" s="206"/>
      <c r="G79" s="205"/>
      <c r="H79" s="206"/>
      <c r="I79" s="207"/>
    </row>
    <row r="80" spans="1:9" s="213" customFormat="1" ht="14.25">
      <c r="A80" s="209"/>
      <c r="B80" s="210" t="s">
        <v>855</v>
      </c>
      <c r="C80" s="203" t="s">
        <v>899</v>
      </c>
      <c r="D80" s="212"/>
      <c r="E80" s="217">
        <v>5</v>
      </c>
      <c r="F80" s="206"/>
      <c r="G80" s="217"/>
      <c r="H80" s="206"/>
      <c r="I80" s="207"/>
    </row>
    <row r="81" spans="1:9" s="213" customFormat="1" ht="14.25">
      <c r="A81" s="201"/>
      <c r="B81" s="210" t="s">
        <v>856</v>
      </c>
      <c r="C81" s="203" t="s">
        <v>899</v>
      </c>
      <c r="D81" s="212"/>
      <c r="E81" s="217">
        <v>2</v>
      </c>
      <c r="F81" s="206"/>
      <c r="G81" s="217"/>
      <c r="H81" s="206"/>
      <c r="I81" s="207"/>
    </row>
    <row r="82" spans="1:9" s="213" customFormat="1" ht="14.25" customHeight="1">
      <c r="A82" s="218"/>
      <c r="B82" s="210" t="s">
        <v>857</v>
      </c>
      <c r="C82" s="203" t="s">
        <v>899</v>
      </c>
      <c r="D82" s="212"/>
      <c r="E82" s="217">
        <v>3</v>
      </c>
      <c r="F82" s="206"/>
      <c r="G82" s="217"/>
      <c r="H82" s="206"/>
      <c r="I82" s="219"/>
    </row>
    <row r="83" spans="1:9" s="213" customFormat="1" ht="14.25" customHeight="1">
      <c r="A83" s="218"/>
      <c r="B83" s="210" t="s">
        <v>304</v>
      </c>
      <c r="C83" s="203" t="s">
        <v>899</v>
      </c>
      <c r="D83" s="212"/>
      <c r="E83" s="217">
        <v>1</v>
      </c>
      <c r="F83" s="206"/>
      <c r="G83" s="217"/>
      <c r="H83" s="206"/>
      <c r="I83" s="219"/>
    </row>
    <row r="84" spans="1:9" s="213" customFormat="1" ht="14.25" customHeight="1">
      <c r="A84" s="218"/>
      <c r="B84" s="210" t="s">
        <v>305</v>
      </c>
      <c r="C84" s="203" t="s">
        <v>899</v>
      </c>
      <c r="D84" s="212"/>
      <c r="E84" s="217">
        <v>2</v>
      </c>
      <c r="F84" s="206"/>
      <c r="G84" s="217"/>
      <c r="H84" s="206"/>
      <c r="I84" s="219"/>
    </row>
    <row r="85" spans="1:9" s="213" customFormat="1" ht="14.25" customHeight="1">
      <c r="A85" s="218"/>
      <c r="B85" s="210" t="s">
        <v>306</v>
      </c>
      <c r="C85" s="203" t="s">
        <v>899</v>
      </c>
      <c r="D85" s="212"/>
      <c r="E85" s="217">
        <v>1</v>
      </c>
      <c r="F85" s="206"/>
      <c r="G85" s="217"/>
      <c r="H85" s="206"/>
      <c r="I85" s="219"/>
    </row>
    <row r="86" spans="1:9" s="213" customFormat="1" ht="14.25" customHeight="1">
      <c r="A86" s="218"/>
      <c r="B86" s="210"/>
      <c r="C86" s="203"/>
      <c r="D86" s="212"/>
      <c r="E86" s="217"/>
      <c r="F86" s="206"/>
      <c r="G86" s="217"/>
      <c r="H86" s="206"/>
      <c r="I86" s="219"/>
    </row>
    <row r="87" spans="1:9" s="213" customFormat="1" ht="27.75" customHeight="1">
      <c r="A87" s="218" t="s">
        <v>1128</v>
      </c>
      <c r="B87" s="144" t="s">
        <v>307</v>
      </c>
      <c r="C87" s="203"/>
      <c r="D87" s="212"/>
      <c r="E87" s="205"/>
      <c r="F87" s="206"/>
      <c r="G87" s="205"/>
      <c r="H87" s="206"/>
      <c r="I87" s="207"/>
    </row>
    <row r="88" spans="1:9" s="213" customFormat="1" ht="14.25">
      <c r="A88" s="201"/>
      <c r="B88" s="210" t="s">
        <v>308</v>
      </c>
      <c r="C88" s="203" t="s">
        <v>899</v>
      </c>
      <c r="D88" s="212"/>
      <c r="E88" s="205">
        <v>36</v>
      </c>
      <c r="F88" s="206"/>
      <c r="G88" s="217"/>
      <c r="H88" s="206"/>
      <c r="I88" s="207"/>
    </row>
    <row r="89" spans="1:9" s="213" customFormat="1" ht="14.25">
      <c r="A89" s="201"/>
      <c r="B89" s="210"/>
      <c r="C89" s="203"/>
      <c r="D89" s="212"/>
      <c r="E89" s="205"/>
      <c r="F89" s="206"/>
      <c r="G89" s="217"/>
      <c r="H89" s="206"/>
      <c r="I89" s="207"/>
    </row>
    <row r="90" spans="1:9" s="213" customFormat="1" ht="42.75">
      <c r="A90" s="218" t="s">
        <v>1069</v>
      </c>
      <c r="B90" s="144" t="s">
        <v>309</v>
      </c>
      <c r="C90" s="203"/>
      <c r="D90" s="212"/>
      <c r="E90" s="205"/>
      <c r="F90" s="206"/>
      <c r="G90" s="205"/>
      <c r="H90" s="206"/>
      <c r="I90" s="207"/>
    </row>
    <row r="91" spans="1:9" s="213" customFormat="1" ht="14.25">
      <c r="A91" s="218"/>
      <c r="B91" s="210"/>
      <c r="C91" s="203"/>
      <c r="D91" s="212"/>
      <c r="E91" s="205"/>
      <c r="F91" s="206"/>
      <c r="G91" s="205"/>
      <c r="H91" s="206"/>
      <c r="I91" s="207"/>
    </row>
    <row r="92" spans="1:9" s="213" customFormat="1" ht="14.25">
      <c r="A92" s="218"/>
      <c r="B92" s="210"/>
      <c r="C92" s="203" t="s">
        <v>1045</v>
      </c>
      <c r="D92" s="212"/>
      <c r="E92" s="217">
        <v>462</v>
      </c>
      <c r="F92" s="206"/>
      <c r="G92" s="217"/>
      <c r="H92" s="206"/>
      <c r="I92" s="207"/>
    </row>
    <row r="93" spans="1:9" s="213" customFormat="1" ht="14.25">
      <c r="A93" s="218"/>
      <c r="B93" s="210"/>
      <c r="C93" s="203"/>
      <c r="D93" s="212"/>
      <c r="E93" s="205"/>
      <c r="F93" s="206"/>
      <c r="G93" s="205"/>
      <c r="H93" s="206"/>
      <c r="I93" s="207"/>
    </row>
    <row r="94" spans="1:9" s="220" customFormat="1" ht="28.5">
      <c r="A94" s="209" t="s">
        <v>1071</v>
      </c>
      <c r="B94" s="144" t="s">
        <v>310</v>
      </c>
      <c r="C94" s="193"/>
      <c r="E94" s="221"/>
      <c r="F94" s="195"/>
      <c r="G94" s="221"/>
      <c r="H94" s="195"/>
      <c r="I94" s="207"/>
    </row>
    <row r="95" spans="1:9" s="220" customFormat="1" ht="14.25">
      <c r="A95" s="209"/>
      <c r="B95" s="144"/>
      <c r="C95" s="193"/>
      <c r="E95" s="221"/>
      <c r="F95" s="195"/>
      <c r="G95" s="221"/>
      <c r="H95" s="195"/>
      <c r="I95" s="207"/>
    </row>
    <row r="96" spans="1:9" s="220" customFormat="1" ht="14.25">
      <c r="A96" s="222"/>
      <c r="B96" s="210"/>
      <c r="C96" s="193" t="s">
        <v>1045</v>
      </c>
      <c r="E96" s="223">
        <v>462</v>
      </c>
      <c r="F96" s="195"/>
      <c r="G96" s="223"/>
      <c r="H96" s="195"/>
      <c r="I96" s="207"/>
    </row>
    <row r="97" spans="1:9" s="220" customFormat="1" ht="14.25">
      <c r="A97" s="222"/>
      <c r="B97" s="210"/>
      <c r="C97" s="193"/>
      <c r="E97" s="221"/>
      <c r="F97" s="195"/>
      <c r="G97" s="221"/>
      <c r="H97" s="195"/>
      <c r="I97" s="207"/>
    </row>
    <row r="98" spans="1:9" s="220" customFormat="1" ht="85.5" customHeight="1">
      <c r="A98" s="224" t="s">
        <v>1073</v>
      </c>
      <c r="B98" s="214" t="s">
        <v>311</v>
      </c>
      <c r="C98" s="193" t="s">
        <v>899</v>
      </c>
      <c r="E98" s="221">
        <v>7</v>
      </c>
      <c r="F98" s="195"/>
      <c r="G98" s="223"/>
      <c r="H98" s="195"/>
      <c r="I98" s="207"/>
    </row>
    <row r="99" spans="1:9" s="220" customFormat="1" ht="13.5" customHeight="1">
      <c r="A99" s="224"/>
      <c r="B99" s="144"/>
      <c r="C99" s="193"/>
      <c r="E99" s="221"/>
      <c r="F99" s="195"/>
      <c r="G99" s="221"/>
      <c r="H99" s="195"/>
      <c r="I99" s="207"/>
    </row>
    <row r="100" spans="1:9" s="220" customFormat="1" ht="13.5" customHeight="1">
      <c r="A100" s="224"/>
      <c r="B100" s="144"/>
      <c r="C100" s="193"/>
      <c r="E100" s="221"/>
      <c r="F100" s="195"/>
      <c r="G100" s="221"/>
      <c r="H100" s="195"/>
      <c r="I100" s="207"/>
    </row>
    <row r="101" spans="1:9" s="220" customFormat="1" ht="13.5" customHeight="1">
      <c r="A101" s="224"/>
      <c r="B101" s="144"/>
      <c r="C101" s="193"/>
      <c r="E101" s="221"/>
      <c r="F101" s="195"/>
      <c r="G101" s="221"/>
      <c r="H101" s="195"/>
      <c r="I101" s="207"/>
    </row>
    <row r="102" spans="1:9" s="220" customFormat="1" ht="43.5" customHeight="1">
      <c r="A102" s="224" t="s">
        <v>1075</v>
      </c>
      <c r="B102" s="144" t="s">
        <v>312</v>
      </c>
      <c r="C102" s="193"/>
      <c r="E102" s="221"/>
      <c r="F102" s="195"/>
      <c r="G102" s="221"/>
      <c r="H102" s="195"/>
      <c r="I102" s="207"/>
    </row>
    <row r="103" spans="1:9" s="220" customFormat="1" ht="19.5" customHeight="1">
      <c r="A103" s="224"/>
      <c r="B103" s="144"/>
      <c r="C103" s="193" t="s">
        <v>899</v>
      </c>
      <c r="E103" s="221">
        <v>1</v>
      </c>
      <c r="F103" s="195"/>
      <c r="G103" s="223"/>
      <c r="H103" s="195"/>
      <c r="I103" s="207"/>
    </row>
    <row r="104" spans="1:9" s="220" customFormat="1" ht="15" customHeight="1">
      <c r="A104" s="224"/>
      <c r="B104" s="144"/>
      <c r="C104" s="193"/>
      <c r="E104" s="221"/>
      <c r="F104" s="195"/>
      <c r="G104" s="221"/>
      <c r="H104" s="195"/>
      <c r="I104" s="207"/>
    </row>
    <row r="105" spans="1:9" s="220" customFormat="1" ht="15">
      <c r="A105" s="222"/>
      <c r="B105" s="211" t="s">
        <v>313</v>
      </c>
      <c r="C105" s="225"/>
      <c r="D105" s="226"/>
      <c r="E105" s="227"/>
      <c r="F105" s="228"/>
      <c r="G105" s="227"/>
      <c r="H105" s="228"/>
      <c r="I105" s="229">
        <f>SUM(I62:I103)</f>
        <v>0</v>
      </c>
    </row>
    <row r="106" spans="1:9" s="220" customFormat="1" ht="14.25">
      <c r="A106" s="222"/>
      <c r="B106" s="210"/>
      <c r="C106" s="193"/>
      <c r="E106" s="221"/>
      <c r="F106" s="195"/>
      <c r="G106" s="221"/>
      <c r="H106" s="195"/>
      <c r="I106" s="207"/>
    </row>
    <row r="107" spans="1:9" s="220" customFormat="1" ht="15">
      <c r="A107" s="222"/>
      <c r="B107" s="208" t="s">
        <v>314</v>
      </c>
      <c r="C107" s="193"/>
      <c r="E107" s="221"/>
      <c r="F107" s="195"/>
      <c r="G107" s="221"/>
      <c r="H107" s="195"/>
      <c r="I107" s="207"/>
    </row>
    <row r="108" spans="1:9" s="220" customFormat="1" ht="14.25">
      <c r="A108" s="222"/>
      <c r="B108" s="210"/>
      <c r="C108" s="193"/>
      <c r="E108" s="221"/>
      <c r="F108" s="195"/>
      <c r="G108" s="221"/>
      <c r="H108" s="195"/>
      <c r="I108" s="207"/>
    </row>
    <row r="109" spans="1:9" s="220" customFormat="1" ht="14.25">
      <c r="A109" s="209"/>
      <c r="B109" s="210"/>
      <c r="C109" s="193"/>
      <c r="E109" s="221"/>
      <c r="F109" s="195"/>
      <c r="G109" s="221"/>
      <c r="H109" s="195"/>
      <c r="I109" s="207"/>
    </row>
    <row r="110" spans="1:9" s="220" customFormat="1" ht="43.5" customHeight="1">
      <c r="A110" s="209" t="s">
        <v>1037</v>
      </c>
      <c r="B110" s="144" t="s">
        <v>315</v>
      </c>
      <c r="C110" s="193"/>
      <c r="E110" s="221"/>
      <c r="F110" s="195"/>
      <c r="G110" s="221"/>
      <c r="H110" s="195"/>
      <c r="I110" s="207"/>
    </row>
    <row r="111" spans="1:9" s="220" customFormat="1" ht="14.25">
      <c r="A111" s="209"/>
      <c r="B111" s="210"/>
      <c r="C111" s="193" t="s">
        <v>899</v>
      </c>
      <c r="E111" s="221">
        <v>1</v>
      </c>
      <c r="F111" s="195"/>
      <c r="G111" s="223"/>
      <c r="H111" s="195"/>
      <c r="I111" s="207"/>
    </row>
    <row r="112" spans="1:9" s="220" customFormat="1" ht="14.25">
      <c r="A112" s="209"/>
      <c r="B112" s="210"/>
      <c r="C112" s="193"/>
      <c r="E112" s="221"/>
      <c r="F112" s="195"/>
      <c r="G112" s="223"/>
      <c r="H112" s="195"/>
      <c r="I112" s="207"/>
    </row>
    <row r="113" spans="1:9" s="220" customFormat="1" ht="159.75" customHeight="1">
      <c r="A113" s="209" t="s">
        <v>1040</v>
      </c>
      <c r="B113" s="214" t="s">
        <v>316</v>
      </c>
      <c r="C113" s="193"/>
      <c r="E113" s="221"/>
      <c r="F113" s="195"/>
      <c r="G113" s="223"/>
      <c r="H113" s="195"/>
      <c r="I113" s="207"/>
    </row>
    <row r="114" spans="1:9" s="220" customFormat="1" ht="14.25">
      <c r="A114" s="209"/>
      <c r="B114" s="210"/>
      <c r="C114" s="193" t="s">
        <v>1086</v>
      </c>
      <c r="E114" s="221">
        <v>15</v>
      </c>
      <c r="F114" s="195"/>
      <c r="G114" s="223"/>
      <c r="H114" s="195"/>
      <c r="I114" s="207"/>
    </row>
    <row r="115" spans="1:11" s="220" customFormat="1" ht="14.25">
      <c r="A115" s="209"/>
      <c r="B115" s="210"/>
      <c r="C115" s="193"/>
      <c r="E115" s="221"/>
      <c r="F115" s="195"/>
      <c r="G115" s="223"/>
      <c r="H115" s="195"/>
      <c r="I115" s="207"/>
      <c r="K115"/>
    </row>
    <row r="116" spans="1:11" s="220" customFormat="1" ht="45" customHeight="1">
      <c r="A116" s="209" t="s">
        <v>1042</v>
      </c>
      <c r="B116" s="144" t="s">
        <v>317</v>
      </c>
      <c r="C116" s="193"/>
      <c r="E116" s="221"/>
      <c r="F116" s="195"/>
      <c r="G116" s="221"/>
      <c r="H116" s="195"/>
      <c r="I116" s="207"/>
      <c r="K116" s="88"/>
    </row>
    <row r="117" spans="1:9" s="220" customFormat="1" ht="14.25">
      <c r="A117" s="222"/>
      <c r="B117" s="210"/>
      <c r="C117" s="193" t="s">
        <v>1086</v>
      </c>
      <c r="E117" s="221">
        <v>5</v>
      </c>
      <c r="F117" s="195"/>
      <c r="G117" s="223"/>
      <c r="H117" s="195"/>
      <c r="I117" s="207"/>
    </row>
    <row r="118" spans="1:9" s="220" customFormat="1" ht="14.25">
      <c r="A118" s="222"/>
      <c r="B118" s="210"/>
      <c r="C118" s="193"/>
      <c r="E118" s="221"/>
      <c r="F118" s="195"/>
      <c r="G118" s="221"/>
      <c r="H118" s="195"/>
      <c r="I118" s="207"/>
    </row>
    <row r="119" spans="1:9" s="220" customFormat="1" ht="75" customHeight="1">
      <c r="A119" s="209" t="s">
        <v>1051</v>
      </c>
      <c r="B119" s="144" t="s">
        <v>318</v>
      </c>
      <c r="C119" s="193"/>
      <c r="E119" s="221"/>
      <c r="F119" s="195"/>
      <c r="G119" s="221"/>
      <c r="H119" s="195"/>
      <c r="I119" s="207"/>
    </row>
    <row r="120" spans="1:9" s="220" customFormat="1" ht="14.25">
      <c r="A120" s="222"/>
      <c r="B120" s="210"/>
      <c r="C120" s="193" t="s">
        <v>1086</v>
      </c>
      <c r="E120" s="221">
        <v>20</v>
      </c>
      <c r="F120" s="195"/>
      <c r="G120" s="223"/>
      <c r="H120" s="195"/>
      <c r="I120" s="207"/>
    </row>
    <row r="121" spans="1:9" s="220" customFormat="1" ht="14.25">
      <c r="A121" s="209"/>
      <c r="B121" s="210"/>
      <c r="C121" s="193"/>
      <c r="E121" s="221"/>
      <c r="F121" s="195"/>
      <c r="G121" s="221"/>
      <c r="H121" s="195"/>
      <c r="I121" s="207"/>
    </row>
    <row r="122" spans="1:9" s="220" customFormat="1" ht="59.25" customHeight="1">
      <c r="A122" s="218" t="s">
        <v>1055</v>
      </c>
      <c r="B122" s="144" t="s">
        <v>319</v>
      </c>
      <c r="C122" s="193"/>
      <c r="D122" s="230"/>
      <c r="E122" s="195"/>
      <c r="F122" s="221"/>
      <c r="G122" s="231"/>
      <c r="H122" s="195"/>
      <c r="I122" s="207"/>
    </row>
    <row r="123" spans="1:9" s="220" customFormat="1" ht="14.25" customHeight="1">
      <c r="A123" s="218"/>
      <c r="B123" s="144" t="s">
        <v>320</v>
      </c>
      <c r="C123" s="193" t="s">
        <v>1045</v>
      </c>
      <c r="D123" s="230"/>
      <c r="E123" s="195">
        <v>49</v>
      </c>
      <c r="F123" s="221"/>
      <c r="G123" s="231"/>
      <c r="H123" s="195"/>
      <c r="I123" s="207"/>
    </row>
    <row r="124" spans="1:9" s="220" customFormat="1" ht="14.25" customHeight="1">
      <c r="A124" s="218"/>
      <c r="B124" s="144" t="s">
        <v>321</v>
      </c>
      <c r="C124" s="193" t="s">
        <v>1045</v>
      </c>
      <c r="D124" s="230"/>
      <c r="E124" s="195">
        <v>7</v>
      </c>
      <c r="F124" s="221"/>
      <c r="G124" s="231"/>
      <c r="H124" s="195"/>
      <c r="I124" s="207"/>
    </row>
    <row r="125" spans="1:9" s="220" customFormat="1" ht="14.25">
      <c r="A125" s="218"/>
      <c r="B125" s="144"/>
      <c r="C125" s="193"/>
      <c r="D125" s="230"/>
      <c r="E125" s="195"/>
      <c r="F125" s="221"/>
      <c r="G125" s="231"/>
      <c r="H125" s="207"/>
      <c r="I125" s="207"/>
    </row>
    <row r="126" spans="1:9" s="220" customFormat="1" ht="158.25" customHeight="1">
      <c r="A126" s="209" t="s">
        <v>1057</v>
      </c>
      <c r="B126" s="144" t="s">
        <v>30</v>
      </c>
      <c r="C126" s="193"/>
      <c r="E126" s="221"/>
      <c r="F126" s="195"/>
      <c r="G126" s="221"/>
      <c r="H126" s="195"/>
      <c r="I126" s="207"/>
    </row>
    <row r="127" spans="1:9" s="220" customFormat="1" ht="14.25">
      <c r="A127" s="218"/>
      <c r="B127" s="210" t="s">
        <v>842</v>
      </c>
      <c r="C127" s="193" t="s">
        <v>1045</v>
      </c>
      <c r="E127" s="221">
        <v>31</v>
      </c>
      <c r="F127" s="195"/>
      <c r="G127" s="223"/>
      <c r="H127" s="195"/>
      <c r="I127" s="207"/>
    </row>
    <row r="128" spans="1:9" s="220" customFormat="1" ht="14.25">
      <c r="A128" s="218"/>
      <c r="B128" s="210" t="s">
        <v>322</v>
      </c>
      <c r="C128" s="193" t="s">
        <v>1045</v>
      </c>
      <c r="E128" s="221">
        <v>35</v>
      </c>
      <c r="F128" s="195"/>
      <c r="G128" s="223"/>
      <c r="H128" s="195"/>
      <c r="I128" s="207"/>
    </row>
    <row r="129" spans="1:9" s="220" customFormat="1" ht="14.25">
      <c r="A129" s="218"/>
      <c r="B129" s="210" t="s">
        <v>323</v>
      </c>
      <c r="C129" s="193" t="s">
        <v>1045</v>
      </c>
      <c r="E129" s="221">
        <v>22</v>
      </c>
      <c r="F129" s="195"/>
      <c r="G129" s="223"/>
      <c r="H129" s="195"/>
      <c r="I129" s="207"/>
    </row>
    <row r="130" spans="1:9" s="220" customFormat="1" ht="14.25">
      <c r="A130" s="218"/>
      <c r="B130" s="210" t="s">
        <v>324</v>
      </c>
      <c r="C130" s="193" t="s">
        <v>1045</v>
      </c>
      <c r="E130" s="221">
        <v>6</v>
      </c>
      <c r="F130" s="195"/>
      <c r="G130" s="223"/>
      <c r="H130" s="195"/>
      <c r="I130" s="207"/>
    </row>
    <row r="131" spans="1:9" s="220" customFormat="1" ht="14.25">
      <c r="A131" s="218"/>
      <c r="B131" s="210"/>
      <c r="C131" s="193"/>
      <c r="E131" s="221"/>
      <c r="F131" s="195"/>
      <c r="G131" s="223"/>
      <c r="H131" s="195"/>
      <c r="I131" s="207"/>
    </row>
    <row r="132" spans="1:9" s="220" customFormat="1" ht="87.75" customHeight="1">
      <c r="A132" s="209" t="s">
        <v>1059</v>
      </c>
      <c r="B132" s="214" t="s">
        <v>325</v>
      </c>
      <c r="C132" s="193"/>
      <c r="E132" s="221"/>
      <c r="F132" s="195"/>
      <c r="G132" s="221"/>
      <c r="H132" s="195"/>
      <c r="I132" s="207"/>
    </row>
    <row r="133" spans="1:9" s="220" customFormat="1" ht="14.25">
      <c r="A133" s="218"/>
      <c r="B133" s="210" t="s">
        <v>850</v>
      </c>
      <c r="C133" s="203" t="s">
        <v>1045</v>
      </c>
      <c r="D133" s="212"/>
      <c r="E133" s="232">
        <v>34</v>
      </c>
      <c r="F133" s="206"/>
      <c r="G133" s="217"/>
      <c r="H133" s="206"/>
      <c r="I133" s="207"/>
    </row>
    <row r="134" spans="1:9" s="220" customFormat="1" ht="14.25">
      <c r="A134" s="218"/>
      <c r="B134" s="210"/>
      <c r="C134" s="193"/>
      <c r="E134" s="221"/>
      <c r="F134" s="195"/>
      <c r="G134" s="221"/>
      <c r="H134" s="195"/>
      <c r="I134" s="207"/>
    </row>
    <row r="135" spans="1:9" s="220" customFormat="1" ht="42.75">
      <c r="A135" s="209" t="s">
        <v>1063</v>
      </c>
      <c r="B135" s="144" t="s">
        <v>326</v>
      </c>
      <c r="C135" s="193"/>
      <c r="E135" s="221"/>
      <c r="F135" s="195"/>
      <c r="G135" s="221"/>
      <c r="H135" s="195"/>
      <c r="I135" s="207"/>
    </row>
    <row r="136" spans="1:9" s="220" customFormat="1" ht="14.25">
      <c r="A136" s="209"/>
      <c r="B136" s="144"/>
      <c r="C136" s="193" t="s">
        <v>899</v>
      </c>
      <c r="E136" s="221">
        <v>128</v>
      </c>
      <c r="F136" s="195"/>
      <c r="G136" s="223"/>
      <c r="H136" s="195"/>
      <c r="I136" s="207"/>
    </row>
    <row r="137" spans="1:9" s="220" customFormat="1" ht="14.25">
      <c r="A137" s="209"/>
      <c r="B137" s="144"/>
      <c r="C137" s="193"/>
      <c r="E137" s="221"/>
      <c r="F137" s="195"/>
      <c r="G137" s="221"/>
      <c r="H137" s="195"/>
      <c r="I137" s="207"/>
    </row>
    <row r="138" spans="1:9" s="220" customFormat="1" ht="39.75" customHeight="1">
      <c r="A138" s="209" t="s">
        <v>1128</v>
      </c>
      <c r="B138" s="144" t="s">
        <v>327</v>
      </c>
      <c r="C138" s="193"/>
      <c r="E138" s="221"/>
      <c r="F138" s="195"/>
      <c r="G138" s="221"/>
      <c r="H138" s="195"/>
      <c r="I138" s="207"/>
    </row>
    <row r="139" spans="1:9" s="220" customFormat="1" ht="14.25">
      <c r="A139" s="209"/>
      <c r="B139" s="210"/>
      <c r="C139" s="193" t="s">
        <v>899</v>
      </c>
      <c r="E139" s="221">
        <v>4</v>
      </c>
      <c r="F139" s="195"/>
      <c r="G139" s="223"/>
      <c r="H139" s="195"/>
      <c r="I139" s="207"/>
    </row>
    <row r="140" spans="1:9" s="220" customFormat="1" ht="14.25">
      <c r="A140" s="218"/>
      <c r="B140" s="210"/>
      <c r="C140" s="193"/>
      <c r="E140" s="221"/>
      <c r="F140" s="195"/>
      <c r="G140" s="221"/>
      <c r="H140" s="195"/>
      <c r="I140" s="207"/>
    </row>
    <row r="141" spans="1:9" s="220" customFormat="1" ht="72.75" customHeight="1">
      <c r="A141" s="209" t="s">
        <v>1069</v>
      </c>
      <c r="B141" s="144" t="s">
        <v>328</v>
      </c>
      <c r="C141" s="193"/>
      <c r="E141" s="221"/>
      <c r="F141" s="195"/>
      <c r="G141" s="221"/>
      <c r="H141" s="195"/>
      <c r="I141" s="207"/>
    </row>
    <row r="142" spans="1:9" s="220" customFormat="1" ht="14.25">
      <c r="A142" s="209"/>
      <c r="B142" s="210" t="s">
        <v>329</v>
      </c>
      <c r="C142" s="193" t="s">
        <v>899</v>
      </c>
      <c r="E142" s="221">
        <v>1</v>
      </c>
      <c r="F142" s="195"/>
      <c r="G142" s="221"/>
      <c r="H142" s="195"/>
      <c r="I142" s="207"/>
    </row>
    <row r="143" spans="1:9" s="220" customFormat="1" ht="14.25">
      <c r="A143" s="209"/>
      <c r="B143" s="210" t="s">
        <v>330</v>
      </c>
      <c r="C143" s="193" t="s">
        <v>899</v>
      </c>
      <c r="E143" s="221">
        <v>2</v>
      </c>
      <c r="F143" s="195"/>
      <c r="G143" s="223"/>
      <c r="H143" s="195"/>
      <c r="I143" s="207"/>
    </row>
    <row r="144" spans="1:9" s="220" customFormat="1" ht="14.25">
      <c r="A144" s="209"/>
      <c r="B144" s="210"/>
      <c r="C144" s="193"/>
      <c r="E144" s="221"/>
      <c r="F144" s="195"/>
      <c r="G144" s="221"/>
      <c r="H144" s="195"/>
      <c r="I144" s="207"/>
    </row>
    <row r="145" spans="1:9" s="220" customFormat="1" ht="50.25" customHeight="1">
      <c r="A145" s="218" t="s">
        <v>1071</v>
      </c>
      <c r="B145" s="144" t="s">
        <v>331</v>
      </c>
      <c r="C145" s="193"/>
      <c r="E145" s="221"/>
      <c r="F145" s="195"/>
      <c r="G145" s="221"/>
      <c r="H145" s="195"/>
      <c r="I145" s="207"/>
    </row>
    <row r="146" spans="1:9" s="220" customFormat="1" ht="14.25">
      <c r="A146" s="218"/>
      <c r="B146" s="210"/>
      <c r="C146" s="193"/>
      <c r="E146" s="221"/>
      <c r="F146" s="195"/>
      <c r="G146" s="221"/>
      <c r="H146" s="195"/>
      <c r="I146" s="207"/>
    </row>
    <row r="147" spans="1:9" s="220" customFormat="1" ht="14.25">
      <c r="A147" s="218"/>
      <c r="B147" s="210"/>
      <c r="C147" s="193" t="s">
        <v>899</v>
      </c>
      <c r="E147" s="221">
        <v>6</v>
      </c>
      <c r="F147" s="195"/>
      <c r="G147" s="223"/>
      <c r="H147" s="195"/>
      <c r="I147" s="207"/>
    </row>
    <row r="148" spans="1:9" s="220" customFormat="1" ht="53.25" customHeight="1">
      <c r="A148" s="218" t="s">
        <v>1073</v>
      </c>
      <c r="B148" s="144" t="s">
        <v>332</v>
      </c>
      <c r="C148" s="193"/>
      <c r="E148" s="221"/>
      <c r="F148" s="195"/>
      <c r="G148" s="221"/>
      <c r="H148" s="195"/>
      <c r="I148" s="207"/>
    </row>
    <row r="149" spans="1:9" s="220" customFormat="1" ht="14.25">
      <c r="A149" s="218"/>
      <c r="B149" s="210"/>
      <c r="C149" s="193" t="s">
        <v>1086</v>
      </c>
      <c r="E149" s="223">
        <v>12.5</v>
      </c>
      <c r="F149" s="195"/>
      <c r="G149" s="223"/>
      <c r="H149" s="195"/>
      <c r="I149" s="207"/>
    </row>
    <row r="150" spans="1:9" s="220" customFormat="1" ht="14.25">
      <c r="A150" s="218"/>
      <c r="B150" s="210"/>
      <c r="C150" s="193"/>
      <c r="E150" s="221"/>
      <c r="F150" s="195"/>
      <c r="G150" s="221"/>
      <c r="H150" s="195"/>
      <c r="I150" s="207"/>
    </row>
    <row r="151" spans="1:11" s="239" customFormat="1" ht="34.5" customHeight="1">
      <c r="A151" s="218" t="s">
        <v>1075</v>
      </c>
      <c r="B151" s="144" t="s">
        <v>333</v>
      </c>
      <c r="C151" s="233"/>
      <c r="D151" s="234"/>
      <c r="E151" s="235"/>
      <c r="F151" s="235"/>
      <c r="G151" s="236"/>
      <c r="H151" s="235"/>
      <c r="I151" s="235"/>
      <c r="J151" s="237"/>
      <c r="K151" s="238"/>
    </row>
    <row r="152" spans="1:10" s="220" customFormat="1" ht="14.25">
      <c r="A152" s="209"/>
      <c r="B152" s="210"/>
      <c r="C152" s="203" t="s">
        <v>899</v>
      </c>
      <c r="D152" s="212"/>
      <c r="E152" s="205">
        <v>1</v>
      </c>
      <c r="F152" s="206"/>
      <c r="G152" s="205"/>
      <c r="H152" s="206"/>
      <c r="I152" s="207"/>
      <c r="J152"/>
    </row>
    <row r="153" spans="1:10" s="220" customFormat="1" ht="14.25">
      <c r="A153" s="209"/>
      <c r="B153" s="210"/>
      <c r="C153" s="203"/>
      <c r="D153" s="212"/>
      <c r="E153" s="205"/>
      <c r="F153" s="206"/>
      <c r="G153" s="205"/>
      <c r="H153" s="206"/>
      <c r="I153" s="207"/>
      <c r="J153"/>
    </row>
    <row r="154" spans="1:10" s="220" customFormat="1" ht="135.75" customHeight="1">
      <c r="A154" s="218" t="s">
        <v>1080</v>
      </c>
      <c r="B154" s="144" t="s">
        <v>334</v>
      </c>
      <c r="C154" s="203"/>
      <c r="D154" s="212"/>
      <c r="E154" s="205"/>
      <c r="F154" s="206"/>
      <c r="G154" s="205"/>
      <c r="H154" s="206"/>
      <c r="I154" s="207"/>
      <c r="J154"/>
    </row>
    <row r="155" spans="1:10" s="220" customFormat="1" ht="14.25">
      <c r="A155" s="209"/>
      <c r="B155" s="210" t="s">
        <v>335</v>
      </c>
      <c r="C155" s="203" t="s">
        <v>899</v>
      </c>
      <c r="D155" s="212"/>
      <c r="E155" s="205">
        <v>1</v>
      </c>
      <c r="F155" s="206"/>
      <c r="G155" s="205"/>
      <c r="H155" s="206"/>
      <c r="I155" s="207"/>
      <c r="J155"/>
    </row>
    <row r="156" spans="1:10" s="220" customFormat="1" ht="14.25">
      <c r="A156" s="209"/>
      <c r="B156" s="210" t="s">
        <v>336</v>
      </c>
      <c r="C156" s="203" t="s">
        <v>899</v>
      </c>
      <c r="D156" s="212"/>
      <c r="E156" s="205">
        <v>2</v>
      </c>
      <c r="F156" s="206"/>
      <c r="G156" s="205"/>
      <c r="H156" s="206"/>
      <c r="I156" s="207"/>
      <c r="J156"/>
    </row>
    <row r="157" spans="1:10" s="220" customFormat="1" ht="14.25">
      <c r="A157" s="209"/>
      <c r="B157" s="210"/>
      <c r="C157" s="203"/>
      <c r="D157" s="212"/>
      <c r="E157" s="205"/>
      <c r="F157" s="206"/>
      <c r="G157" s="205"/>
      <c r="H157" s="206"/>
      <c r="I157" s="207"/>
      <c r="J157"/>
    </row>
    <row r="158" spans="1:10" s="220" customFormat="1" ht="47.25" customHeight="1">
      <c r="A158" s="218" t="s">
        <v>1082</v>
      </c>
      <c r="B158" s="144" t="s">
        <v>337</v>
      </c>
      <c r="C158" s="203"/>
      <c r="D158" s="212"/>
      <c r="E158" s="205"/>
      <c r="F158" s="206"/>
      <c r="G158" s="205"/>
      <c r="H158" s="206"/>
      <c r="I158" s="207"/>
      <c r="J158"/>
    </row>
    <row r="159" spans="1:10" s="220" customFormat="1" ht="14.25">
      <c r="A159" s="209"/>
      <c r="B159" s="210"/>
      <c r="C159" s="203" t="s">
        <v>1086</v>
      </c>
      <c r="D159" s="212"/>
      <c r="E159" s="205">
        <v>6</v>
      </c>
      <c r="F159" s="206"/>
      <c r="G159" s="205"/>
      <c r="H159" s="206"/>
      <c r="I159" s="207"/>
      <c r="J159" s="88"/>
    </row>
    <row r="160" spans="1:10" s="220" customFormat="1" ht="14.25">
      <c r="A160" s="209"/>
      <c r="B160" s="210"/>
      <c r="C160" s="203"/>
      <c r="D160" s="212"/>
      <c r="E160" s="205"/>
      <c r="F160" s="206"/>
      <c r="G160" s="205"/>
      <c r="H160" s="206"/>
      <c r="I160" s="207"/>
      <c r="J160"/>
    </row>
    <row r="161" spans="1:10" s="220" customFormat="1" ht="161.25" customHeight="1">
      <c r="A161" s="218" t="s">
        <v>1084</v>
      </c>
      <c r="B161" s="214" t="s">
        <v>338</v>
      </c>
      <c r="C161" s="203"/>
      <c r="D161" s="212"/>
      <c r="E161" s="205"/>
      <c r="F161" s="206"/>
      <c r="G161" s="205"/>
      <c r="H161" s="206"/>
      <c r="I161" s="207"/>
      <c r="J161"/>
    </row>
    <row r="162" spans="1:10" s="220" customFormat="1" ht="14.25">
      <c r="A162" s="209"/>
      <c r="B162" s="210"/>
      <c r="C162" s="193" t="s">
        <v>1086</v>
      </c>
      <c r="D162" s="212"/>
      <c r="E162" s="205">
        <v>31</v>
      </c>
      <c r="F162" s="206"/>
      <c r="G162" s="205"/>
      <c r="H162" s="206"/>
      <c r="I162" s="207"/>
      <c r="J162" s="88"/>
    </row>
    <row r="163" spans="1:10" s="220" customFormat="1" ht="14.25">
      <c r="A163" s="209"/>
      <c r="B163" s="210"/>
      <c r="C163" s="203"/>
      <c r="D163" s="212"/>
      <c r="E163" s="205"/>
      <c r="F163" s="206"/>
      <c r="G163" s="205"/>
      <c r="H163" s="206"/>
      <c r="I163" s="207"/>
      <c r="J163"/>
    </row>
    <row r="164" spans="1:10" s="220" customFormat="1" ht="87.75" customHeight="1">
      <c r="A164" s="218" t="s">
        <v>1087</v>
      </c>
      <c r="B164" s="144" t="s">
        <v>339</v>
      </c>
      <c r="C164" s="203"/>
      <c r="D164" s="212"/>
      <c r="E164" s="205"/>
      <c r="F164" s="206"/>
      <c r="G164" s="205"/>
      <c r="H164" s="206"/>
      <c r="I164" s="207"/>
      <c r="J164"/>
    </row>
    <row r="165" spans="1:10" s="220" customFormat="1" ht="14.25">
      <c r="A165" s="209"/>
      <c r="B165" s="144" t="s">
        <v>340</v>
      </c>
      <c r="C165" s="193" t="s">
        <v>899</v>
      </c>
      <c r="D165" s="212"/>
      <c r="E165" s="205">
        <v>4</v>
      </c>
      <c r="F165" s="206"/>
      <c r="G165" s="221"/>
      <c r="H165" s="206"/>
      <c r="I165" s="207"/>
      <c r="J165"/>
    </row>
    <row r="166" spans="1:10" s="220" customFormat="1" ht="14.25">
      <c r="A166" s="209"/>
      <c r="B166" s="210" t="s">
        <v>341</v>
      </c>
      <c r="C166" s="193" t="s">
        <v>899</v>
      </c>
      <c r="D166" s="212"/>
      <c r="E166" s="205">
        <v>4</v>
      </c>
      <c r="F166" s="206"/>
      <c r="G166" s="221"/>
      <c r="H166" s="206"/>
      <c r="I166" s="207"/>
      <c r="J166"/>
    </row>
    <row r="167" spans="1:10" s="220" customFormat="1" ht="14.25">
      <c r="A167" s="209"/>
      <c r="B167" s="210" t="s">
        <v>342</v>
      </c>
      <c r="C167" s="193" t="s">
        <v>899</v>
      </c>
      <c r="D167" s="212"/>
      <c r="E167" s="205">
        <v>4</v>
      </c>
      <c r="F167" s="206"/>
      <c r="G167" s="221"/>
      <c r="H167" s="206"/>
      <c r="I167" s="207"/>
      <c r="J167"/>
    </row>
    <row r="168" spans="1:10" s="220" customFormat="1" ht="14.25">
      <c r="A168" s="209"/>
      <c r="B168" s="210"/>
      <c r="C168" s="203"/>
      <c r="D168" s="212"/>
      <c r="E168" s="205"/>
      <c r="F168" s="206"/>
      <c r="G168" s="205"/>
      <c r="H168" s="206"/>
      <c r="I168" s="207"/>
      <c r="J168"/>
    </row>
    <row r="169" spans="1:10" s="220" customFormat="1" ht="203.25" customHeight="1">
      <c r="A169" s="218" t="s">
        <v>1089</v>
      </c>
      <c r="B169" s="144" t="s">
        <v>343</v>
      </c>
      <c r="C169" s="203"/>
      <c r="D169" s="212"/>
      <c r="E169" s="205"/>
      <c r="F169" s="206"/>
      <c r="G169" s="205"/>
      <c r="H169" s="206"/>
      <c r="I169" s="207"/>
      <c r="J169"/>
    </row>
    <row r="170" spans="1:10" s="220" customFormat="1" ht="14.25">
      <c r="A170" s="209"/>
      <c r="B170" s="210"/>
      <c r="C170" s="203" t="s">
        <v>899</v>
      </c>
      <c r="D170" s="212"/>
      <c r="E170" s="205">
        <v>4</v>
      </c>
      <c r="F170" s="206"/>
      <c r="G170" s="205"/>
      <c r="H170" s="206"/>
      <c r="I170" s="207"/>
      <c r="J170"/>
    </row>
    <row r="171" spans="1:10" s="220" customFormat="1" ht="14.25">
      <c r="A171" s="209"/>
      <c r="B171" s="210"/>
      <c r="C171" s="203"/>
      <c r="D171" s="212"/>
      <c r="E171" s="205"/>
      <c r="F171" s="206"/>
      <c r="G171" s="205"/>
      <c r="H171" s="206"/>
      <c r="I171" s="207"/>
      <c r="J171"/>
    </row>
    <row r="172" spans="1:10" s="220" customFormat="1" ht="46.5" customHeight="1">
      <c r="A172" s="218" t="s">
        <v>1091</v>
      </c>
      <c r="B172" s="144" t="s">
        <v>344</v>
      </c>
      <c r="C172" s="203"/>
      <c r="D172" s="212"/>
      <c r="E172" s="205"/>
      <c r="F172" s="206"/>
      <c r="G172" s="205"/>
      <c r="H172" s="206"/>
      <c r="I172" s="207"/>
      <c r="J172"/>
    </row>
    <row r="173" spans="1:10" s="220" customFormat="1" ht="14.25">
      <c r="A173" s="209"/>
      <c r="B173" s="210"/>
      <c r="C173" s="193" t="s">
        <v>1086</v>
      </c>
      <c r="E173" s="221">
        <v>3</v>
      </c>
      <c r="F173" s="195"/>
      <c r="G173" s="223"/>
      <c r="H173" s="195"/>
      <c r="I173" s="207"/>
      <c r="J173" s="88"/>
    </row>
    <row r="174" spans="1:10" s="220" customFormat="1" ht="14.25">
      <c r="A174" s="209"/>
      <c r="B174" s="210"/>
      <c r="C174" s="203"/>
      <c r="D174" s="212"/>
      <c r="E174" s="205"/>
      <c r="F174" s="206"/>
      <c r="G174" s="205"/>
      <c r="H174" s="206"/>
      <c r="I174" s="207"/>
      <c r="J174"/>
    </row>
    <row r="175" spans="1:10" s="220" customFormat="1" ht="72" customHeight="1">
      <c r="A175" s="218" t="s">
        <v>1093</v>
      </c>
      <c r="B175" s="144" t="s">
        <v>318</v>
      </c>
      <c r="C175" s="203"/>
      <c r="D175" s="212"/>
      <c r="E175" s="205"/>
      <c r="F175" s="206"/>
      <c r="G175" s="205"/>
      <c r="H175" s="206"/>
      <c r="I175" s="207"/>
      <c r="J175"/>
    </row>
    <row r="176" spans="1:10" s="220" customFormat="1" ht="14.25">
      <c r="A176" s="209"/>
      <c r="B176" s="210"/>
      <c r="C176" s="193" t="s">
        <v>1086</v>
      </c>
      <c r="E176" s="221">
        <v>12</v>
      </c>
      <c r="F176" s="195"/>
      <c r="G176" s="223"/>
      <c r="H176" s="195"/>
      <c r="I176" s="207"/>
      <c r="J176" s="88"/>
    </row>
    <row r="177" spans="1:10" s="220" customFormat="1" ht="14.25">
      <c r="A177" s="209"/>
      <c r="B177" s="210"/>
      <c r="C177" s="203"/>
      <c r="D177" s="212"/>
      <c r="E177" s="205"/>
      <c r="F177" s="206"/>
      <c r="G177" s="205"/>
      <c r="H177" s="206"/>
      <c r="I177" s="207"/>
      <c r="J177"/>
    </row>
    <row r="178" spans="1:10" s="220" customFormat="1" ht="74.25" customHeight="1">
      <c r="A178" s="218" t="s">
        <v>1095</v>
      </c>
      <c r="B178" s="144" t="s">
        <v>345</v>
      </c>
      <c r="C178" s="203"/>
      <c r="D178" s="212"/>
      <c r="E178" s="205"/>
      <c r="F178" s="206"/>
      <c r="G178" s="205"/>
      <c r="H178" s="206"/>
      <c r="I178" s="207"/>
      <c r="J178"/>
    </row>
    <row r="179" spans="1:10" s="220" customFormat="1" ht="14.25">
      <c r="A179" s="209"/>
      <c r="B179" s="144" t="s">
        <v>346</v>
      </c>
      <c r="C179" s="193" t="s">
        <v>1045</v>
      </c>
      <c r="D179" s="230"/>
      <c r="E179" s="195">
        <v>50</v>
      </c>
      <c r="F179" s="221"/>
      <c r="G179" s="231"/>
      <c r="H179" s="195"/>
      <c r="I179" s="207"/>
      <c r="J179" s="88"/>
    </row>
    <row r="180" spans="1:10" s="220" customFormat="1" ht="14.25">
      <c r="A180" s="209"/>
      <c r="B180" s="210"/>
      <c r="C180" s="203"/>
      <c r="D180" s="212"/>
      <c r="E180" s="205"/>
      <c r="F180" s="206"/>
      <c r="G180" s="205"/>
      <c r="H180" s="206"/>
      <c r="I180" s="207"/>
      <c r="J180"/>
    </row>
    <row r="181" spans="1:10" s="220" customFormat="1" ht="57">
      <c r="A181" s="218" t="s">
        <v>1097</v>
      </c>
      <c r="B181" s="144" t="s">
        <v>347</v>
      </c>
      <c r="C181" s="203"/>
      <c r="D181" s="212"/>
      <c r="E181" s="205"/>
      <c r="F181" s="206"/>
      <c r="G181" s="205"/>
      <c r="H181" s="206"/>
      <c r="I181" s="207"/>
      <c r="J181"/>
    </row>
    <row r="182" spans="1:10" s="220" customFormat="1" ht="14.25">
      <c r="A182" s="209"/>
      <c r="B182" s="210"/>
      <c r="C182" s="193" t="s">
        <v>1086</v>
      </c>
      <c r="E182" s="221">
        <v>15</v>
      </c>
      <c r="F182" s="195"/>
      <c r="G182" s="223"/>
      <c r="H182" s="195"/>
      <c r="I182" s="207"/>
      <c r="J182"/>
    </row>
    <row r="183" spans="1:10" s="220" customFormat="1" ht="14.25">
      <c r="A183" s="209"/>
      <c r="B183" s="210"/>
      <c r="C183" s="193"/>
      <c r="E183" s="221"/>
      <c r="F183" s="195"/>
      <c r="G183" s="223"/>
      <c r="H183" s="195"/>
      <c r="I183" s="207"/>
      <c r="J183"/>
    </row>
    <row r="184" spans="1:10" s="220" customFormat="1" ht="162" customHeight="1">
      <c r="A184" s="218" t="s">
        <v>1099</v>
      </c>
      <c r="B184" s="144" t="s">
        <v>31</v>
      </c>
      <c r="C184" s="193"/>
      <c r="E184" s="221"/>
      <c r="F184" s="195"/>
      <c r="G184" s="223"/>
      <c r="H184" s="195"/>
      <c r="I184" s="207"/>
      <c r="J184"/>
    </row>
    <row r="185" spans="1:10" s="220" customFormat="1" ht="14.25">
      <c r="A185" s="209"/>
      <c r="B185" s="210"/>
      <c r="C185" s="193" t="s">
        <v>1039</v>
      </c>
      <c r="E185" s="221">
        <v>4</v>
      </c>
      <c r="F185" s="195"/>
      <c r="G185" s="223"/>
      <c r="H185" s="195"/>
      <c r="I185" s="207"/>
      <c r="J185"/>
    </row>
    <row r="186" spans="1:10" s="220" customFormat="1" ht="14.25">
      <c r="A186" s="209"/>
      <c r="B186" s="210"/>
      <c r="C186" s="193"/>
      <c r="E186" s="221"/>
      <c r="F186" s="195"/>
      <c r="G186" s="223"/>
      <c r="H186" s="195"/>
      <c r="I186" s="207"/>
      <c r="J186"/>
    </row>
    <row r="187" spans="1:10" s="220" customFormat="1" ht="199.5" customHeight="1">
      <c r="A187" s="218" t="s">
        <v>1101</v>
      </c>
      <c r="B187" s="144" t="s">
        <v>32</v>
      </c>
      <c r="C187" s="193"/>
      <c r="E187" s="221"/>
      <c r="F187" s="195"/>
      <c r="G187" s="223"/>
      <c r="H187" s="195"/>
      <c r="I187" s="207"/>
      <c r="J187"/>
    </row>
    <row r="188" spans="1:10" s="220" customFormat="1" ht="14.25">
      <c r="A188" s="209"/>
      <c r="B188" s="210"/>
      <c r="C188" s="193" t="s">
        <v>1039</v>
      </c>
      <c r="E188" s="221">
        <v>4</v>
      </c>
      <c r="F188" s="195"/>
      <c r="G188" s="223"/>
      <c r="H188" s="195"/>
      <c r="I188" s="207"/>
      <c r="J188"/>
    </row>
    <row r="189" spans="1:10" s="220" customFormat="1" ht="14.25">
      <c r="A189" s="209"/>
      <c r="B189" s="210"/>
      <c r="C189" s="193"/>
      <c r="E189" s="221"/>
      <c r="F189" s="195"/>
      <c r="G189" s="223"/>
      <c r="H189" s="195"/>
      <c r="I189" s="207"/>
      <c r="J189"/>
    </row>
    <row r="190" spans="1:11" s="239" customFormat="1" ht="14.25">
      <c r="A190" s="240"/>
      <c r="B190" s="241"/>
      <c r="C190" s="233"/>
      <c r="D190" s="234"/>
      <c r="E190" s="235"/>
      <c r="F190" s="235"/>
      <c r="G190" s="236"/>
      <c r="H190" s="235"/>
      <c r="I190" s="235"/>
      <c r="J190" s="237"/>
      <c r="K190" s="238"/>
    </row>
    <row r="191" spans="1:9" s="220" customFormat="1" ht="15">
      <c r="A191" s="218"/>
      <c r="B191" s="211" t="s">
        <v>348</v>
      </c>
      <c r="C191" s="225"/>
      <c r="D191" s="226"/>
      <c r="E191" s="227"/>
      <c r="F191" s="228"/>
      <c r="G191" s="227"/>
      <c r="H191" s="228"/>
      <c r="I191" s="229">
        <f>SUM(I110:I189)</f>
        <v>0</v>
      </c>
    </row>
    <row r="192" spans="1:9" s="220" customFormat="1" ht="15">
      <c r="A192" s="218"/>
      <c r="B192" s="211"/>
      <c r="C192" s="225"/>
      <c r="D192" s="226"/>
      <c r="E192" s="227"/>
      <c r="F192" s="228"/>
      <c r="G192" s="227"/>
      <c r="H192" s="228"/>
      <c r="I192" s="229"/>
    </row>
    <row r="193" spans="1:9" s="220" customFormat="1" ht="15">
      <c r="A193" s="218"/>
      <c r="B193" s="208" t="s">
        <v>349</v>
      </c>
      <c r="C193" s="242"/>
      <c r="D193" s="243"/>
      <c r="E193" s="244"/>
      <c r="F193" s="245"/>
      <c r="G193" s="244"/>
      <c r="H193" s="245"/>
      <c r="I193" s="219"/>
    </row>
    <row r="194" spans="1:9" s="220" customFormat="1" ht="15">
      <c r="A194" s="218"/>
      <c r="B194" s="208"/>
      <c r="C194" s="242"/>
      <c r="D194" s="243"/>
      <c r="E194" s="244"/>
      <c r="F194" s="245"/>
      <c r="G194" s="244"/>
      <c r="H194" s="245"/>
      <c r="I194" s="219"/>
    </row>
    <row r="195" spans="1:9" s="220" customFormat="1" ht="82.5" customHeight="1">
      <c r="A195" s="209" t="s">
        <v>1037</v>
      </c>
      <c r="B195" s="144" t="s">
        <v>350</v>
      </c>
      <c r="C195" s="242"/>
      <c r="D195" s="243"/>
      <c r="E195" s="244"/>
      <c r="F195" s="245"/>
      <c r="G195" s="244"/>
      <c r="H195" s="245"/>
      <c r="I195" s="219"/>
    </row>
    <row r="196" spans="1:9" s="220" customFormat="1" ht="270.75">
      <c r="A196" s="218"/>
      <c r="B196" s="144" t="s">
        <v>33</v>
      </c>
      <c r="C196" s="242"/>
      <c r="D196" s="243"/>
      <c r="E196" s="244"/>
      <c r="F196" s="245"/>
      <c r="G196" s="244"/>
      <c r="H196" s="245"/>
      <c r="I196" s="219"/>
    </row>
    <row r="197" spans="1:9" s="247" customFormat="1" ht="19.5" customHeight="1">
      <c r="A197" s="209"/>
      <c r="B197" s="210" t="s">
        <v>351</v>
      </c>
      <c r="C197" s="193"/>
      <c r="D197" s="246"/>
      <c r="E197" s="195"/>
      <c r="F197" s="221"/>
      <c r="G197" s="231"/>
      <c r="H197" s="195"/>
      <c r="I197" s="207"/>
    </row>
    <row r="198" spans="1:9" s="247" customFormat="1" ht="19.5" customHeight="1">
      <c r="A198" s="209"/>
      <c r="B198" s="210" t="s">
        <v>352</v>
      </c>
      <c r="C198" s="193"/>
      <c r="D198" s="246"/>
      <c r="E198" s="195"/>
      <c r="F198" s="221"/>
      <c r="G198" s="231"/>
      <c r="H198" s="195"/>
      <c r="I198" s="207"/>
    </row>
    <row r="199" spans="1:9" s="247" customFormat="1" ht="19.5" customHeight="1">
      <c r="A199" s="209"/>
      <c r="B199" s="210" t="s">
        <v>353</v>
      </c>
      <c r="C199" s="193" t="s">
        <v>888</v>
      </c>
      <c r="D199" s="246"/>
      <c r="E199" s="195">
        <v>8</v>
      </c>
      <c r="F199" s="221"/>
      <c r="G199" s="231"/>
      <c r="H199" s="195"/>
      <c r="I199" s="207"/>
    </row>
    <row r="200" spans="1:9" s="247" customFormat="1" ht="19.5" customHeight="1">
      <c r="A200" s="209"/>
      <c r="B200" s="210"/>
      <c r="C200" s="193"/>
      <c r="D200" s="246"/>
      <c r="E200" s="195"/>
      <c r="F200" s="221"/>
      <c r="G200" s="231"/>
      <c r="H200" s="195"/>
      <c r="I200" s="207"/>
    </row>
    <row r="201" spans="1:9" s="247" customFormat="1" ht="88.5" customHeight="1">
      <c r="A201" s="209" t="s">
        <v>1040</v>
      </c>
      <c r="B201" s="144" t="s">
        <v>354</v>
      </c>
      <c r="C201" s="193"/>
      <c r="D201" s="246"/>
      <c r="E201" s="195"/>
      <c r="F201" s="221"/>
      <c r="G201" s="231"/>
      <c r="H201" s="195"/>
      <c r="I201" s="207"/>
    </row>
    <row r="202" spans="1:9" s="247" customFormat="1" ht="288" customHeight="1">
      <c r="A202" s="209"/>
      <c r="B202" s="144" t="s">
        <v>34</v>
      </c>
      <c r="C202" s="193"/>
      <c r="D202" s="246"/>
      <c r="E202" s="195"/>
      <c r="F202" s="221"/>
      <c r="G202" s="231"/>
      <c r="H202" s="195"/>
      <c r="I202" s="207"/>
    </row>
    <row r="203" spans="1:9" s="247" customFormat="1" ht="60" customHeight="1">
      <c r="A203" s="248"/>
      <c r="B203" s="144" t="s">
        <v>355</v>
      </c>
      <c r="C203" s="193"/>
      <c r="D203" s="246"/>
      <c r="E203" s="195"/>
      <c r="F203" s="221"/>
      <c r="G203" s="231"/>
      <c r="H203" s="195"/>
      <c r="I203" s="207"/>
    </row>
    <row r="204" spans="1:9" s="247" customFormat="1" ht="20.25" customHeight="1">
      <c r="A204" s="209"/>
      <c r="B204" s="144"/>
      <c r="C204" s="193" t="s">
        <v>888</v>
      </c>
      <c r="D204" s="246"/>
      <c r="E204" s="195">
        <v>1</v>
      </c>
      <c r="F204" s="221"/>
      <c r="G204" s="231"/>
      <c r="H204" s="195"/>
      <c r="I204" s="207"/>
    </row>
    <row r="205" spans="1:9" s="247" customFormat="1" ht="19.5" customHeight="1">
      <c r="A205" s="209"/>
      <c r="B205" s="210"/>
      <c r="C205" s="193"/>
      <c r="D205" s="246"/>
      <c r="E205" s="195"/>
      <c r="F205" s="221"/>
      <c r="G205" s="231"/>
      <c r="H205" s="195"/>
      <c r="I205" s="207"/>
    </row>
    <row r="206" spans="1:9" s="220" customFormat="1" ht="129" customHeight="1">
      <c r="A206" s="248" t="s">
        <v>1042</v>
      </c>
      <c r="B206" s="144" t="s">
        <v>356</v>
      </c>
      <c r="C206" s="242"/>
      <c r="D206" s="243"/>
      <c r="E206" s="244"/>
      <c r="F206" s="245"/>
      <c r="G206" s="244"/>
      <c r="H206" s="245"/>
      <c r="I206" s="219"/>
    </row>
    <row r="207" spans="1:9" s="220" customFormat="1" ht="15">
      <c r="A207" s="218"/>
      <c r="B207" s="208"/>
      <c r="C207" s="242" t="s">
        <v>899</v>
      </c>
      <c r="D207" s="243"/>
      <c r="E207" s="244">
        <v>11</v>
      </c>
      <c r="F207" s="245"/>
      <c r="G207" s="244"/>
      <c r="H207" s="245"/>
      <c r="I207" s="219"/>
    </row>
    <row r="208" spans="1:9" s="220" customFormat="1" ht="15">
      <c r="A208" s="218"/>
      <c r="B208" s="208"/>
      <c r="C208" s="242"/>
      <c r="D208" s="243"/>
      <c r="E208" s="244"/>
      <c r="F208" s="245"/>
      <c r="G208" s="244"/>
      <c r="H208" s="245"/>
      <c r="I208" s="219"/>
    </row>
    <row r="209" spans="1:9" s="220" customFormat="1" ht="131.25" customHeight="1">
      <c r="A209" s="248" t="s">
        <v>1051</v>
      </c>
      <c r="B209" s="144" t="s">
        <v>357</v>
      </c>
      <c r="C209" s="242"/>
      <c r="D209" s="243"/>
      <c r="E209" s="244"/>
      <c r="F209" s="245"/>
      <c r="G209" s="244"/>
      <c r="H209" s="245"/>
      <c r="I209" s="219"/>
    </row>
    <row r="210" spans="1:9" s="220" customFormat="1" ht="14.25">
      <c r="A210" s="218"/>
      <c r="B210" s="144"/>
      <c r="C210" s="242" t="s">
        <v>899</v>
      </c>
      <c r="D210" s="243"/>
      <c r="E210" s="244">
        <v>1</v>
      </c>
      <c r="F210" s="245"/>
      <c r="G210" s="244"/>
      <c r="H210" s="245"/>
      <c r="I210" s="219"/>
    </row>
    <row r="211" spans="1:9" s="220" customFormat="1" ht="15">
      <c r="A211" s="218"/>
      <c r="B211" s="208"/>
      <c r="C211" s="242"/>
      <c r="D211" s="243"/>
      <c r="E211" s="244"/>
      <c r="F211" s="245"/>
      <c r="G211" s="244"/>
      <c r="H211" s="245"/>
      <c r="I211" s="219"/>
    </row>
    <row r="212" spans="1:9" s="220" customFormat="1" ht="28.5">
      <c r="A212" s="249" t="s">
        <v>1055</v>
      </c>
      <c r="B212" s="144" t="s">
        <v>358</v>
      </c>
      <c r="C212" s="242"/>
      <c r="D212" s="243"/>
      <c r="E212" s="244"/>
      <c r="F212" s="245"/>
      <c r="G212" s="244"/>
      <c r="H212" s="245"/>
      <c r="I212" s="219"/>
    </row>
    <row r="213" spans="1:9" s="220" customFormat="1" ht="186.75" customHeight="1">
      <c r="A213" s="218"/>
      <c r="B213" s="144" t="s">
        <v>359</v>
      </c>
      <c r="C213" s="242"/>
      <c r="D213" s="243"/>
      <c r="E213" s="244"/>
      <c r="F213" s="245"/>
      <c r="G213" s="244"/>
      <c r="H213" s="245"/>
      <c r="I213" s="219"/>
    </row>
    <row r="214" spans="1:9" s="220" customFormat="1" ht="60" customHeight="1">
      <c r="A214" s="218"/>
      <c r="B214" s="144" t="s">
        <v>360</v>
      </c>
      <c r="C214" s="242"/>
      <c r="D214" s="243"/>
      <c r="E214" s="244"/>
      <c r="F214" s="245"/>
      <c r="G214" s="244"/>
      <c r="H214" s="245"/>
      <c r="I214" s="219"/>
    </row>
    <row r="215" spans="1:9" s="220" customFormat="1" ht="14.25">
      <c r="A215" s="218"/>
      <c r="B215" s="210" t="s">
        <v>361</v>
      </c>
      <c r="C215" s="193"/>
      <c r="D215" s="243"/>
      <c r="E215" s="244"/>
      <c r="F215" s="245"/>
      <c r="G215" s="244"/>
      <c r="H215" s="245"/>
      <c r="I215" s="219"/>
    </row>
    <row r="216" spans="1:9" s="220" customFormat="1" ht="15">
      <c r="A216" s="218"/>
      <c r="B216" s="208"/>
      <c r="C216" s="242" t="s">
        <v>899</v>
      </c>
      <c r="D216" s="243"/>
      <c r="E216" s="244">
        <v>3</v>
      </c>
      <c r="F216" s="245"/>
      <c r="G216" s="244"/>
      <c r="H216" s="245"/>
      <c r="I216" s="219"/>
    </row>
    <row r="217" spans="1:9" s="220" customFormat="1" ht="15">
      <c r="A217" s="218"/>
      <c r="B217" s="208"/>
      <c r="C217" s="242"/>
      <c r="D217" s="243"/>
      <c r="E217" s="244"/>
      <c r="F217" s="245"/>
      <c r="G217" s="244"/>
      <c r="H217" s="245"/>
      <c r="I217" s="219"/>
    </row>
    <row r="218" spans="1:9" s="220" customFormat="1" ht="102.75" customHeight="1">
      <c r="A218" s="209" t="s">
        <v>1057</v>
      </c>
      <c r="B218" s="144" t="s">
        <v>362</v>
      </c>
      <c r="C218" s="242"/>
      <c r="D218" s="243"/>
      <c r="E218" s="244"/>
      <c r="F218" s="245"/>
      <c r="G218" s="244"/>
      <c r="H218" s="245"/>
      <c r="I218" s="219"/>
    </row>
    <row r="219" spans="1:9" s="247" customFormat="1" ht="14.25">
      <c r="A219" s="218"/>
      <c r="B219" s="144" t="s">
        <v>363</v>
      </c>
      <c r="C219" s="193" t="s">
        <v>899</v>
      </c>
      <c r="E219" s="221">
        <v>11</v>
      </c>
      <c r="F219" s="195"/>
      <c r="G219" s="221"/>
      <c r="H219" s="195"/>
      <c r="I219" s="207"/>
    </row>
    <row r="220" spans="1:9" s="247" customFormat="1" ht="14.25">
      <c r="A220" s="218"/>
      <c r="B220" s="144" t="s">
        <v>364</v>
      </c>
      <c r="C220" s="193" t="s">
        <v>899</v>
      </c>
      <c r="E220" s="221">
        <v>1</v>
      </c>
      <c r="F220" s="195"/>
      <c r="G220" s="221"/>
      <c r="H220" s="195"/>
      <c r="I220" s="207"/>
    </row>
    <row r="221" spans="1:9" s="220" customFormat="1" ht="15">
      <c r="A221" s="218"/>
      <c r="B221" s="208"/>
      <c r="C221" s="242"/>
      <c r="D221" s="243"/>
      <c r="E221" s="244"/>
      <c r="F221" s="245"/>
      <c r="G221" s="244"/>
      <c r="H221" s="245"/>
      <c r="I221" s="219"/>
    </row>
    <row r="222" spans="1:9" s="220" customFormat="1" ht="57">
      <c r="A222" s="209" t="s">
        <v>1057</v>
      </c>
      <c r="B222" s="144" t="s">
        <v>365</v>
      </c>
      <c r="C222" s="242"/>
      <c r="D222" s="243"/>
      <c r="E222" s="244"/>
      <c r="F222" s="245"/>
      <c r="G222" s="244"/>
      <c r="H222" s="245"/>
      <c r="I222" s="219"/>
    </row>
    <row r="223" spans="1:9" s="220" customFormat="1" ht="15">
      <c r="A223" s="218"/>
      <c r="B223" s="208"/>
      <c r="C223" s="242" t="s">
        <v>899</v>
      </c>
      <c r="D223" s="243"/>
      <c r="E223" s="244">
        <v>12</v>
      </c>
      <c r="F223" s="245"/>
      <c r="G223" s="244"/>
      <c r="H223" s="245"/>
      <c r="I223" s="219"/>
    </row>
    <row r="224" spans="1:9" s="220" customFormat="1" ht="15">
      <c r="A224" s="218"/>
      <c r="B224" s="208"/>
      <c r="C224" s="242"/>
      <c r="D224" s="243"/>
      <c r="E224" s="244"/>
      <c r="F224" s="245"/>
      <c r="G224" s="244"/>
      <c r="H224" s="245"/>
      <c r="I224" s="219"/>
    </row>
    <row r="225" spans="1:9" s="220" customFormat="1" ht="28.5">
      <c r="A225" s="209" t="s">
        <v>1059</v>
      </c>
      <c r="B225" s="144" t="s">
        <v>366</v>
      </c>
      <c r="C225" s="242"/>
      <c r="D225" s="243"/>
      <c r="E225" s="244"/>
      <c r="F225" s="245"/>
      <c r="G225" s="244"/>
      <c r="H225" s="245"/>
      <c r="I225" s="219"/>
    </row>
    <row r="226" spans="1:9" s="220" customFormat="1" ht="15">
      <c r="A226" s="218"/>
      <c r="B226" s="208"/>
      <c r="C226" s="242" t="s">
        <v>899</v>
      </c>
      <c r="D226" s="243"/>
      <c r="E226" s="244">
        <v>19</v>
      </c>
      <c r="F226" s="245"/>
      <c r="G226" s="244"/>
      <c r="H226" s="245"/>
      <c r="I226" s="219"/>
    </row>
    <row r="227" spans="1:9" s="220" customFormat="1" ht="9.75" customHeight="1">
      <c r="A227" s="218"/>
      <c r="B227" s="208"/>
      <c r="C227" s="242"/>
      <c r="D227" s="243"/>
      <c r="E227" s="244"/>
      <c r="F227" s="245"/>
      <c r="G227" s="244"/>
      <c r="H227" s="245"/>
      <c r="I227" s="219"/>
    </row>
    <row r="228" spans="1:9" s="220" customFormat="1" ht="57">
      <c r="A228" s="209" t="s">
        <v>1063</v>
      </c>
      <c r="B228" s="144" t="s">
        <v>367</v>
      </c>
      <c r="C228" s="242"/>
      <c r="D228" s="243"/>
      <c r="E228" s="244"/>
      <c r="F228" s="245"/>
      <c r="G228" s="244"/>
      <c r="H228" s="245"/>
      <c r="I228" s="219"/>
    </row>
    <row r="229" spans="1:9" s="220" customFormat="1" ht="15">
      <c r="A229" s="218"/>
      <c r="B229" s="208"/>
      <c r="C229" s="242" t="s">
        <v>899</v>
      </c>
      <c r="D229" s="243"/>
      <c r="E229" s="244">
        <v>1</v>
      </c>
      <c r="F229" s="245"/>
      <c r="G229" s="244"/>
      <c r="H229" s="245"/>
      <c r="I229" s="219"/>
    </row>
    <row r="230" spans="1:9" s="220" customFormat="1" ht="12.75" customHeight="1">
      <c r="A230" s="218"/>
      <c r="B230" s="208"/>
      <c r="C230" s="242"/>
      <c r="D230" s="243"/>
      <c r="E230" s="244"/>
      <c r="F230" s="245"/>
      <c r="G230" s="244"/>
      <c r="H230" s="245"/>
      <c r="I230" s="219"/>
    </row>
    <row r="231" spans="1:9" s="220" customFormat="1" ht="28.5">
      <c r="A231" s="209" t="s">
        <v>1128</v>
      </c>
      <c r="B231" s="144" t="s">
        <v>368</v>
      </c>
      <c r="C231" s="242"/>
      <c r="D231" s="243"/>
      <c r="E231" s="244"/>
      <c r="F231" s="245"/>
      <c r="G231" s="244"/>
      <c r="H231" s="245"/>
      <c r="I231" s="219"/>
    </row>
    <row r="232" spans="1:9" s="220" customFormat="1" ht="15">
      <c r="A232" s="218"/>
      <c r="B232" s="196"/>
      <c r="C232" s="242" t="s">
        <v>899</v>
      </c>
      <c r="D232" s="243"/>
      <c r="E232" s="244">
        <v>1</v>
      </c>
      <c r="F232" s="245"/>
      <c r="G232" s="244"/>
      <c r="H232" s="245"/>
      <c r="I232" s="219"/>
    </row>
    <row r="233" spans="1:9" s="220" customFormat="1" ht="15">
      <c r="A233" s="218"/>
      <c r="B233" s="196"/>
      <c r="C233" s="242"/>
      <c r="D233" s="243"/>
      <c r="E233" s="244"/>
      <c r="F233" s="245"/>
      <c r="G233" s="244"/>
      <c r="H233" s="245"/>
      <c r="I233" s="219"/>
    </row>
    <row r="234" spans="1:9" s="220" customFormat="1" ht="15">
      <c r="A234" s="218"/>
      <c r="B234" s="250" t="s">
        <v>369</v>
      </c>
      <c r="C234" s="242"/>
      <c r="D234" s="243"/>
      <c r="E234" s="244"/>
      <c r="F234" s="245"/>
      <c r="G234" s="244"/>
      <c r="H234" s="245"/>
      <c r="I234" s="219">
        <f>SUM(I195:I233)</f>
        <v>0</v>
      </c>
    </row>
    <row r="235" spans="1:9" s="220" customFormat="1" ht="15">
      <c r="A235" s="218"/>
      <c r="B235" s="196"/>
      <c r="C235" s="242"/>
      <c r="D235" s="243"/>
      <c r="E235" s="244"/>
      <c r="F235" s="245"/>
      <c r="G235" s="244"/>
      <c r="H235" s="245"/>
      <c r="I235" s="219"/>
    </row>
    <row r="236" spans="1:9" s="220" customFormat="1" ht="15">
      <c r="A236" s="218"/>
      <c r="B236" s="196"/>
      <c r="C236" s="242"/>
      <c r="D236" s="243"/>
      <c r="E236" s="244"/>
      <c r="F236" s="245"/>
      <c r="G236" s="244"/>
      <c r="H236" s="245"/>
      <c r="I236" s="219"/>
    </row>
    <row r="237" spans="1:9" s="220" customFormat="1" ht="15">
      <c r="A237" s="218"/>
      <c r="B237" s="196"/>
      <c r="C237" s="242"/>
      <c r="D237" s="243"/>
      <c r="E237" s="244"/>
      <c r="F237" s="245"/>
      <c r="G237" s="244"/>
      <c r="H237" s="245"/>
      <c r="I237" s="219"/>
    </row>
    <row r="238" spans="1:9" s="220" customFormat="1" ht="15">
      <c r="A238" s="218"/>
      <c r="B238" s="196"/>
      <c r="C238" s="242"/>
      <c r="D238" s="243"/>
      <c r="E238" s="244"/>
      <c r="F238" s="245"/>
      <c r="G238" s="244"/>
      <c r="H238" s="245"/>
      <c r="I238" s="219"/>
    </row>
    <row r="239" spans="1:9" s="220" customFormat="1" ht="15">
      <c r="A239" s="218"/>
      <c r="B239" s="196"/>
      <c r="C239" s="242"/>
      <c r="D239" s="243"/>
      <c r="E239" s="244"/>
      <c r="F239" s="245"/>
      <c r="G239" s="244"/>
      <c r="H239" s="245"/>
      <c r="I239" s="219"/>
    </row>
    <row r="240" spans="1:9" s="220" customFormat="1" ht="15">
      <c r="A240" s="218"/>
      <c r="B240" s="251"/>
      <c r="C240" s="242"/>
      <c r="D240" s="243"/>
      <c r="E240" s="244"/>
      <c r="F240" s="245"/>
      <c r="G240" s="244"/>
      <c r="H240" s="245"/>
      <c r="I240" s="252"/>
    </row>
    <row r="241" spans="1:9" s="220" customFormat="1" ht="15">
      <c r="A241" s="222"/>
      <c r="B241" s="253" t="s">
        <v>370</v>
      </c>
      <c r="C241" s="242"/>
      <c r="D241" s="243"/>
      <c r="E241" s="244"/>
      <c r="F241" s="245"/>
      <c r="G241" s="244"/>
      <c r="H241" s="245"/>
      <c r="I241" s="254"/>
    </row>
    <row r="242" spans="1:9" s="220" customFormat="1" ht="15">
      <c r="A242" s="222"/>
      <c r="B242" s="253"/>
      <c r="C242" s="242"/>
      <c r="D242" s="243"/>
      <c r="E242" s="244"/>
      <c r="F242" s="245"/>
      <c r="G242" s="244"/>
      <c r="H242" s="245"/>
      <c r="I242" s="254"/>
    </row>
    <row r="243" spans="1:9" s="220" customFormat="1" ht="15">
      <c r="A243" s="222"/>
      <c r="B243" s="253" t="s">
        <v>371</v>
      </c>
      <c r="C243" s="242"/>
      <c r="D243" s="243"/>
      <c r="E243" s="244"/>
      <c r="F243" s="245"/>
      <c r="G243" s="244"/>
      <c r="H243" s="245"/>
      <c r="I243" s="254">
        <f>I45</f>
        <v>0</v>
      </c>
    </row>
    <row r="244" spans="1:9" s="220" customFormat="1" ht="15">
      <c r="A244" s="222"/>
      <c r="B244" s="253"/>
      <c r="C244" s="242"/>
      <c r="D244" s="243"/>
      <c r="E244" s="244"/>
      <c r="F244" s="245"/>
      <c r="G244" s="244"/>
      <c r="H244" s="245"/>
      <c r="I244" s="254"/>
    </row>
    <row r="245" spans="1:9" s="220" customFormat="1" ht="15">
      <c r="A245" s="222"/>
      <c r="B245" s="253" t="s">
        <v>372</v>
      </c>
      <c r="C245" s="242"/>
      <c r="D245" s="243"/>
      <c r="E245" s="244"/>
      <c r="F245" s="245"/>
      <c r="G245" s="244"/>
      <c r="H245" s="245"/>
      <c r="I245" s="254">
        <f>I105</f>
        <v>0</v>
      </c>
    </row>
    <row r="246" spans="1:9" s="220" customFormat="1" ht="15">
      <c r="A246" s="222"/>
      <c r="B246" s="255"/>
      <c r="C246" s="242"/>
      <c r="D246" s="243"/>
      <c r="E246" s="244"/>
      <c r="F246" s="245"/>
      <c r="G246" s="244"/>
      <c r="H246" s="245"/>
      <c r="I246" s="254"/>
    </row>
    <row r="247" spans="1:9" s="220" customFormat="1" ht="15">
      <c r="A247" s="222"/>
      <c r="B247" s="253" t="s">
        <v>373</v>
      </c>
      <c r="C247" s="242"/>
      <c r="D247" s="243"/>
      <c r="E247" s="244"/>
      <c r="F247" s="245"/>
      <c r="G247" s="244"/>
      <c r="H247" s="245"/>
      <c r="I247" s="254">
        <f>I191</f>
        <v>0</v>
      </c>
    </row>
    <row r="248" spans="1:9" s="220" customFormat="1" ht="15">
      <c r="A248" s="222"/>
      <c r="B248" s="253"/>
      <c r="C248" s="242"/>
      <c r="D248" s="243"/>
      <c r="E248" s="244"/>
      <c r="F248" s="245"/>
      <c r="G248" s="244"/>
      <c r="H248" s="245"/>
      <c r="I248" s="219"/>
    </row>
    <row r="249" spans="1:9" s="220" customFormat="1" ht="15">
      <c r="A249" s="222"/>
      <c r="B249" s="253" t="s">
        <v>374</v>
      </c>
      <c r="C249" s="242"/>
      <c r="D249" s="243"/>
      <c r="E249" s="244"/>
      <c r="F249" s="245"/>
      <c r="G249" s="244"/>
      <c r="H249" s="245"/>
      <c r="I249" s="254">
        <f>I234</f>
        <v>0</v>
      </c>
    </row>
    <row r="250" spans="1:9" s="220" customFormat="1" ht="15">
      <c r="A250" s="222"/>
      <c r="B250" s="253"/>
      <c r="C250" s="242"/>
      <c r="D250" s="243"/>
      <c r="E250" s="244"/>
      <c r="F250" s="245"/>
      <c r="G250" s="244"/>
      <c r="H250" s="245"/>
      <c r="I250" s="219"/>
    </row>
    <row r="251" spans="1:9" s="220" customFormat="1" ht="15">
      <c r="A251" s="222"/>
      <c r="B251" s="253"/>
      <c r="C251" s="242"/>
      <c r="D251" s="243"/>
      <c r="E251" s="244"/>
      <c r="F251" s="245"/>
      <c r="G251" s="244"/>
      <c r="H251" s="245"/>
      <c r="I251" s="219"/>
    </row>
    <row r="252" spans="1:9" s="220" customFormat="1" ht="15">
      <c r="A252" s="222"/>
      <c r="B252" s="253"/>
      <c r="C252" s="242"/>
      <c r="D252" s="243"/>
      <c r="E252" s="244"/>
      <c r="F252" s="245"/>
      <c r="G252" s="244"/>
      <c r="H252" s="245"/>
      <c r="I252" s="219"/>
    </row>
    <row r="253" spans="1:9" s="220" customFormat="1" ht="15">
      <c r="A253" s="222"/>
      <c r="B253" s="256" t="s">
        <v>375</v>
      </c>
      <c r="C253" s="225"/>
      <c r="D253" s="226"/>
      <c r="E253" s="227"/>
      <c r="F253" s="228"/>
      <c r="G253" s="227"/>
      <c r="H253" s="228"/>
      <c r="I253" s="257">
        <f>SUM(I243:I249)</f>
        <v>0</v>
      </c>
    </row>
    <row r="254" spans="1:9" s="220" customFormat="1" ht="15">
      <c r="A254" s="222"/>
      <c r="B254" s="255"/>
      <c r="C254" s="242"/>
      <c r="D254" s="243"/>
      <c r="E254" s="244"/>
      <c r="F254" s="245"/>
      <c r="G254" s="244"/>
      <c r="H254" s="245"/>
      <c r="I254" s="219"/>
    </row>
    <row r="255" spans="1:9" s="220" customFormat="1" ht="15">
      <c r="A255" s="222"/>
      <c r="B255" s="253"/>
      <c r="C255" s="242"/>
      <c r="D255" s="243"/>
      <c r="E255" s="244"/>
      <c r="F255" s="245"/>
      <c r="G255" s="244"/>
      <c r="H255" s="245"/>
      <c r="I255" s="254"/>
    </row>
    <row r="256" spans="1:9" s="213" customFormat="1" ht="14.25">
      <c r="A256" s="222"/>
      <c r="B256" s="192"/>
      <c r="C256" s="193"/>
      <c r="E256" s="901" t="s">
        <v>918</v>
      </c>
      <c r="F256" s="901"/>
      <c r="G256" s="901"/>
      <c r="H256" s="195"/>
      <c r="I256" s="195"/>
    </row>
    <row r="257" spans="1:9" s="213" customFormat="1" ht="14.25">
      <c r="A257" s="192"/>
      <c r="B257" s="192"/>
      <c r="C257" s="193"/>
      <c r="E257" s="195"/>
      <c r="F257" s="195"/>
      <c r="G257" s="195"/>
      <c r="H257" s="195"/>
      <c r="I257" s="195"/>
    </row>
    <row r="258" spans="1:9" s="213" customFormat="1" ht="14.25">
      <c r="A258" s="192"/>
      <c r="B258" s="192"/>
      <c r="C258" s="193"/>
      <c r="E258" s="195"/>
      <c r="F258" s="195"/>
      <c r="G258" s="195"/>
      <c r="H258" s="195"/>
      <c r="I258" s="195"/>
    </row>
    <row r="259" spans="1:9" s="213" customFormat="1" ht="14.25">
      <c r="A259" s="192"/>
      <c r="B259" s="192"/>
      <c r="C259" s="193"/>
      <c r="E259" s="195"/>
      <c r="F259" s="195"/>
      <c r="G259" s="195"/>
      <c r="H259" s="195"/>
      <c r="I259" s="195"/>
    </row>
    <row r="260" spans="1:9" s="213" customFormat="1" ht="14.25">
      <c r="A260" s="192"/>
      <c r="B260" s="192"/>
      <c r="C260" s="193"/>
      <c r="E260" s="902" t="s">
        <v>919</v>
      </c>
      <c r="F260" s="902"/>
      <c r="G260" s="902"/>
      <c r="H260" s="195"/>
      <c r="I260" s="195"/>
    </row>
    <row r="261" spans="1:9" s="213" customFormat="1" ht="14.25">
      <c r="A261" s="192"/>
      <c r="B261" s="192"/>
      <c r="C261" s="193"/>
      <c r="E261" s="195"/>
      <c r="F261" s="195"/>
      <c r="G261" s="195"/>
      <c r="H261" s="195"/>
      <c r="I261" s="195"/>
    </row>
    <row r="262" spans="1:9" s="213" customFormat="1" ht="14.25">
      <c r="A262" s="192"/>
      <c r="B262" s="192"/>
      <c r="C262" s="193"/>
      <c r="E262" s="195"/>
      <c r="F262" s="195"/>
      <c r="G262" s="195"/>
      <c r="H262" s="195"/>
      <c r="I262" s="195"/>
    </row>
    <row r="263" spans="1:9" s="213" customFormat="1" ht="14.25">
      <c r="A263" s="192"/>
      <c r="B263" s="192"/>
      <c r="C263" s="193"/>
      <c r="E263" s="195"/>
      <c r="F263" s="195"/>
      <c r="G263" s="195"/>
      <c r="H263" s="195"/>
      <c r="I263" s="195"/>
    </row>
    <row r="264" spans="1:9" s="213" customFormat="1" ht="14.25">
      <c r="A264" s="192"/>
      <c r="B264" s="192"/>
      <c r="C264" s="193"/>
      <c r="E264" s="195"/>
      <c r="F264" s="195"/>
      <c r="G264" s="195"/>
      <c r="H264" s="195"/>
      <c r="I264" s="195"/>
    </row>
    <row r="265" spans="1:9" s="213" customFormat="1" ht="14.25">
      <c r="A265" s="192"/>
      <c r="B265" s="192"/>
      <c r="C265" s="193"/>
      <c r="E265" s="195"/>
      <c r="F265" s="195"/>
      <c r="G265" s="195"/>
      <c r="H265" s="195"/>
      <c r="I265" s="195"/>
    </row>
    <row r="266" spans="1:9" s="213" customFormat="1" ht="14.25">
      <c r="A266" s="192"/>
      <c r="B266" s="192"/>
      <c r="C266" s="193"/>
      <c r="E266" s="195"/>
      <c r="F266" s="195"/>
      <c r="G266" s="195"/>
      <c r="H266" s="195"/>
      <c r="I266" s="195"/>
    </row>
    <row r="267" spans="1:9" s="213" customFormat="1" ht="14.25">
      <c r="A267" s="192"/>
      <c r="B267" s="192"/>
      <c r="C267" s="193"/>
      <c r="E267" s="195"/>
      <c r="F267" s="195"/>
      <c r="G267" s="195"/>
      <c r="H267" s="195"/>
      <c r="I267" s="195"/>
    </row>
    <row r="268" spans="1:9" s="213" customFormat="1" ht="14.25">
      <c r="A268" s="192"/>
      <c r="B268" s="192"/>
      <c r="C268" s="193"/>
      <c r="E268" s="195"/>
      <c r="F268" s="195"/>
      <c r="G268" s="195"/>
      <c r="H268" s="195"/>
      <c r="I268" s="195"/>
    </row>
    <row r="269" spans="1:9" s="213" customFormat="1" ht="14.25">
      <c r="A269" s="192"/>
      <c r="B269" s="192"/>
      <c r="C269" s="193"/>
      <c r="E269" s="195"/>
      <c r="F269" s="195"/>
      <c r="G269" s="195"/>
      <c r="H269" s="195"/>
      <c r="I269" s="195"/>
    </row>
    <row r="270" spans="1:9" s="213" customFormat="1" ht="14.25">
      <c r="A270" s="192"/>
      <c r="B270" s="192"/>
      <c r="C270" s="193"/>
      <c r="E270" s="195"/>
      <c r="F270" s="195"/>
      <c r="G270" s="195"/>
      <c r="H270" s="195"/>
      <c r="I270" s="195"/>
    </row>
    <row r="271" spans="1:9" s="213" customFormat="1" ht="14.25">
      <c r="A271" s="192"/>
      <c r="B271" s="192"/>
      <c r="C271" s="193"/>
      <c r="E271" s="195"/>
      <c r="F271" s="195"/>
      <c r="G271" s="195"/>
      <c r="H271" s="195"/>
      <c r="I271" s="195"/>
    </row>
    <row r="272" spans="1:9" s="213" customFormat="1" ht="14.25">
      <c r="A272" s="192"/>
      <c r="B272" s="192"/>
      <c r="C272" s="193"/>
      <c r="E272" s="195"/>
      <c r="F272" s="195"/>
      <c r="G272" s="195"/>
      <c r="H272" s="195"/>
      <c r="I272" s="195"/>
    </row>
    <row r="273" spans="1:9" s="213" customFormat="1" ht="14.25">
      <c r="A273" s="192"/>
      <c r="B273" s="192"/>
      <c r="C273" s="193"/>
      <c r="E273" s="195"/>
      <c r="F273" s="195"/>
      <c r="G273" s="195"/>
      <c r="H273" s="195"/>
      <c r="I273" s="195"/>
    </row>
    <row r="274" spans="1:9" s="213" customFormat="1" ht="14.25">
      <c r="A274" s="192"/>
      <c r="B274" s="192"/>
      <c r="C274" s="193"/>
      <c r="E274" s="195"/>
      <c r="F274" s="195"/>
      <c r="G274" s="195"/>
      <c r="H274" s="195"/>
      <c r="I274" s="195"/>
    </row>
    <row r="275" spans="1:9" s="213" customFormat="1" ht="14.25">
      <c r="A275" s="192"/>
      <c r="B275" s="192"/>
      <c r="C275" s="193"/>
      <c r="E275" s="195"/>
      <c r="F275" s="195"/>
      <c r="G275" s="195"/>
      <c r="H275" s="195"/>
      <c r="I275" s="195"/>
    </row>
    <row r="276" spans="1:9" s="213" customFormat="1" ht="14.25">
      <c r="A276" s="192"/>
      <c r="B276" s="192"/>
      <c r="C276" s="193"/>
      <c r="E276" s="195"/>
      <c r="F276" s="195"/>
      <c r="G276" s="195"/>
      <c r="H276" s="195"/>
      <c r="I276" s="195"/>
    </row>
    <row r="277" spans="1:9" s="213" customFormat="1" ht="14.25">
      <c r="A277" s="192"/>
      <c r="B277" s="192"/>
      <c r="C277" s="193"/>
      <c r="E277" s="195"/>
      <c r="F277" s="195"/>
      <c r="G277" s="195"/>
      <c r="H277" s="195"/>
      <c r="I277" s="195"/>
    </row>
    <row r="278" spans="1:9" s="213" customFormat="1" ht="14.25">
      <c r="A278" s="192"/>
      <c r="B278" s="192"/>
      <c r="C278" s="193"/>
      <c r="E278" s="195"/>
      <c r="F278" s="195"/>
      <c r="G278" s="195"/>
      <c r="H278" s="195"/>
      <c r="I278" s="195"/>
    </row>
    <row r="279" spans="1:9" s="213" customFormat="1" ht="14.25">
      <c r="A279" s="192"/>
      <c r="B279" s="192"/>
      <c r="C279" s="193"/>
      <c r="E279" s="195"/>
      <c r="F279" s="195"/>
      <c r="G279" s="195"/>
      <c r="H279" s="195"/>
      <c r="I279" s="195"/>
    </row>
    <row r="280" spans="1:9" s="213" customFormat="1" ht="14.25">
      <c r="A280" s="192"/>
      <c r="B280" s="192"/>
      <c r="C280" s="193"/>
      <c r="E280" s="195"/>
      <c r="F280" s="195"/>
      <c r="G280" s="195"/>
      <c r="H280" s="195"/>
      <c r="I280" s="195"/>
    </row>
    <row r="281" spans="1:9" s="213" customFormat="1" ht="14.25">
      <c r="A281" s="192"/>
      <c r="B281" s="192"/>
      <c r="C281" s="193"/>
      <c r="E281" s="195"/>
      <c r="F281" s="195"/>
      <c r="G281" s="195"/>
      <c r="H281" s="195"/>
      <c r="I281" s="195"/>
    </row>
    <row r="282" spans="1:9" s="213" customFormat="1" ht="14.25">
      <c r="A282" s="192"/>
      <c r="B282" s="192"/>
      <c r="C282" s="193"/>
      <c r="E282" s="195"/>
      <c r="F282" s="195"/>
      <c r="G282" s="195"/>
      <c r="H282" s="195"/>
      <c r="I282" s="195"/>
    </row>
    <row r="283" spans="1:9" s="213" customFormat="1" ht="14.25">
      <c r="A283" s="192"/>
      <c r="B283" s="192"/>
      <c r="C283" s="193"/>
      <c r="E283" s="195"/>
      <c r="F283" s="195"/>
      <c r="G283" s="195"/>
      <c r="H283" s="195"/>
      <c r="I283" s="195"/>
    </row>
    <row r="284" spans="1:9" s="213" customFormat="1" ht="14.25">
      <c r="A284" s="192"/>
      <c r="B284" s="192"/>
      <c r="C284" s="193"/>
      <c r="E284" s="195"/>
      <c r="F284" s="195"/>
      <c r="G284" s="195"/>
      <c r="H284" s="195"/>
      <c r="I284" s="195"/>
    </row>
    <row r="285" spans="1:9" s="213" customFormat="1" ht="14.25">
      <c r="A285" s="192"/>
      <c r="B285" s="192"/>
      <c r="C285" s="193"/>
      <c r="E285" s="195"/>
      <c r="F285" s="195"/>
      <c r="G285" s="195"/>
      <c r="H285" s="195"/>
      <c r="I285" s="195"/>
    </row>
    <row r="286" spans="1:9" s="213" customFormat="1" ht="14.25">
      <c r="A286" s="192"/>
      <c r="B286" s="192"/>
      <c r="C286" s="193"/>
      <c r="E286" s="195"/>
      <c r="F286" s="195"/>
      <c r="G286" s="195"/>
      <c r="H286" s="195"/>
      <c r="I286" s="195"/>
    </row>
    <row r="287" spans="1:9" s="213" customFormat="1" ht="14.25">
      <c r="A287" s="192"/>
      <c r="B287" s="192"/>
      <c r="C287" s="193"/>
      <c r="E287" s="195"/>
      <c r="F287" s="195"/>
      <c r="G287" s="195"/>
      <c r="H287" s="195"/>
      <c r="I287" s="195"/>
    </row>
    <row r="288" spans="1:9" s="213" customFormat="1" ht="14.25">
      <c r="A288" s="192"/>
      <c r="B288" s="192"/>
      <c r="C288" s="193"/>
      <c r="E288" s="195"/>
      <c r="F288" s="195"/>
      <c r="G288" s="195"/>
      <c r="H288" s="195"/>
      <c r="I288" s="195"/>
    </row>
    <row r="289" spans="1:9" s="213" customFormat="1" ht="14.25">
      <c r="A289" s="192"/>
      <c r="B289" s="192"/>
      <c r="C289" s="193"/>
      <c r="E289" s="195"/>
      <c r="F289" s="195"/>
      <c r="G289" s="195"/>
      <c r="H289" s="195"/>
      <c r="I289" s="195"/>
    </row>
    <row r="290" spans="1:9" s="213" customFormat="1" ht="14.25">
      <c r="A290" s="192"/>
      <c r="B290" s="192"/>
      <c r="C290" s="193"/>
      <c r="E290" s="195"/>
      <c r="F290" s="195"/>
      <c r="G290" s="195"/>
      <c r="H290" s="195"/>
      <c r="I290" s="195"/>
    </row>
    <row r="291" spans="1:9" s="213" customFormat="1" ht="14.25">
      <c r="A291" s="192"/>
      <c r="B291" s="192"/>
      <c r="C291" s="193"/>
      <c r="E291" s="195"/>
      <c r="F291" s="195"/>
      <c r="G291" s="195"/>
      <c r="H291" s="195"/>
      <c r="I291" s="195"/>
    </row>
    <row r="292" spans="1:9" s="213" customFormat="1" ht="14.25">
      <c r="A292" s="192"/>
      <c r="B292" s="192"/>
      <c r="C292" s="193"/>
      <c r="E292" s="195"/>
      <c r="F292" s="195"/>
      <c r="G292" s="195"/>
      <c r="H292" s="195"/>
      <c r="I292" s="195"/>
    </row>
    <row r="293" spans="1:9" s="213" customFormat="1" ht="14.25">
      <c r="A293" s="192"/>
      <c r="B293" s="192"/>
      <c r="C293" s="193"/>
      <c r="E293" s="195"/>
      <c r="F293" s="195"/>
      <c r="G293" s="195"/>
      <c r="H293" s="195"/>
      <c r="I293" s="195"/>
    </row>
    <row r="294" spans="1:9" s="213" customFormat="1" ht="14.25">
      <c r="A294" s="192"/>
      <c r="B294" s="192"/>
      <c r="C294" s="193"/>
      <c r="E294" s="195"/>
      <c r="F294" s="195"/>
      <c r="G294" s="195"/>
      <c r="H294" s="195"/>
      <c r="I294" s="195"/>
    </row>
    <row r="295" spans="1:9" s="213" customFormat="1" ht="14.25">
      <c r="A295" s="192"/>
      <c r="B295" s="192"/>
      <c r="C295" s="193"/>
      <c r="E295" s="195"/>
      <c r="F295" s="195"/>
      <c r="G295" s="195"/>
      <c r="H295" s="195"/>
      <c r="I295" s="195"/>
    </row>
    <row r="296" spans="1:9" s="213" customFormat="1" ht="14.25">
      <c r="A296" s="192"/>
      <c r="B296" s="192"/>
      <c r="C296" s="193"/>
      <c r="E296" s="195"/>
      <c r="F296" s="195"/>
      <c r="G296" s="195"/>
      <c r="H296" s="195"/>
      <c r="I296" s="195"/>
    </row>
    <row r="297" spans="1:9" s="213" customFormat="1" ht="14.25">
      <c r="A297" s="192"/>
      <c r="B297" s="192"/>
      <c r="C297" s="193"/>
      <c r="E297" s="195"/>
      <c r="F297" s="195"/>
      <c r="G297" s="195"/>
      <c r="H297" s="195"/>
      <c r="I297" s="195"/>
    </row>
    <row r="298" spans="1:9" s="213" customFormat="1" ht="14.25">
      <c r="A298" s="192"/>
      <c r="B298" s="192"/>
      <c r="C298" s="193"/>
      <c r="E298" s="195"/>
      <c r="F298" s="195"/>
      <c r="G298" s="195"/>
      <c r="H298" s="195"/>
      <c r="I298" s="195"/>
    </row>
    <row r="299" spans="1:9" s="213" customFormat="1" ht="14.25">
      <c r="A299" s="192"/>
      <c r="B299" s="192"/>
      <c r="C299" s="193"/>
      <c r="E299" s="195"/>
      <c r="F299" s="195"/>
      <c r="G299" s="195"/>
      <c r="H299" s="195"/>
      <c r="I299" s="195"/>
    </row>
    <row r="300" spans="1:9" s="213" customFormat="1" ht="14.25">
      <c r="A300" s="192"/>
      <c r="B300" s="192"/>
      <c r="C300" s="193"/>
      <c r="E300" s="195"/>
      <c r="F300" s="195"/>
      <c r="G300" s="195"/>
      <c r="H300" s="195"/>
      <c r="I300" s="195"/>
    </row>
    <row r="301" spans="1:9" s="213" customFormat="1" ht="14.25">
      <c r="A301" s="192"/>
      <c r="B301" s="192"/>
      <c r="C301" s="193"/>
      <c r="E301" s="195"/>
      <c r="F301" s="195"/>
      <c r="G301" s="195"/>
      <c r="H301" s="195"/>
      <c r="I301" s="195"/>
    </row>
    <row r="302" spans="1:9" s="213" customFormat="1" ht="14.25">
      <c r="A302" s="192"/>
      <c r="B302" s="192"/>
      <c r="C302" s="193"/>
      <c r="E302" s="195"/>
      <c r="F302" s="195"/>
      <c r="G302" s="195"/>
      <c r="H302" s="195"/>
      <c r="I302" s="195"/>
    </row>
    <row r="303" spans="1:9" s="213" customFormat="1" ht="14.25">
      <c r="A303" s="192"/>
      <c r="B303" s="192"/>
      <c r="C303" s="193"/>
      <c r="E303" s="195"/>
      <c r="F303" s="195"/>
      <c r="G303" s="195"/>
      <c r="H303" s="195"/>
      <c r="I303" s="195"/>
    </row>
    <row r="304" spans="1:9" s="213" customFormat="1" ht="14.25">
      <c r="A304" s="192"/>
      <c r="B304" s="192"/>
      <c r="C304" s="193"/>
      <c r="E304" s="195"/>
      <c r="F304" s="195"/>
      <c r="G304" s="195"/>
      <c r="H304" s="195"/>
      <c r="I304" s="195"/>
    </row>
    <row r="305" spans="1:9" s="213" customFormat="1" ht="14.25">
      <c r="A305" s="192"/>
      <c r="B305" s="192"/>
      <c r="C305" s="193"/>
      <c r="E305" s="195"/>
      <c r="F305" s="195"/>
      <c r="G305" s="195"/>
      <c r="H305" s="195"/>
      <c r="I305" s="195"/>
    </row>
    <row r="306" spans="1:9" s="213" customFormat="1" ht="14.25">
      <c r="A306" s="192"/>
      <c r="B306" s="192"/>
      <c r="C306" s="193"/>
      <c r="E306" s="195"/>
      <c r="F306" s="195"/>
      <c r="G306" s="195"/>
      <c r="H306" s="195"/>
      <c r="I306" s="195"/>
    </row>
    <row r="307" spans="1:9" s="213" customFormat="1" ht="14.25">
      <c r="A307" s="192"/>
      <c r="B307" s="192"/>
      <c r="C307" s="193"/>
      <c r="E307" s="195"/>
      <c r="F307" s="195"/>
      <c r="G307" s="195"/>
      <c r="H307" s="195"/>
      <c r="I307" s="195"/>
    </row>
    <row r="308" spans="1:9" s="213" customFormat="1" ht="14.25">
      <c r="A308" s="192"/>
      <c r="B308" s="192"/>
      <c r="C308" s="193"/>
      <c r="E308" s="195"/>
      <c r="F308" s="195"/>
      <c r="G308" s="195"/>
      <c r="H308" s="195"/>
      <c r="I308" s="195"/>
    </row>
    <row r="309" spans="1:9" s="213" customFormat="1" ht="14.25">
      <c r="A309" s="192"/>
      <c r="B309" s="192"/>
      <c r="C309" s="193"/>
      <c r="E309" s="195"/>
      <c r="F309" s="195"/>
      <c r="G309" s="195"/>
      <c r="H309" s="195"/>
      <c r="I309" s="195"/>
    </row>
    <row r="310" spans="1:9" s="213" customFormat="1" ht="14.25">
      <c r="A310" s="192"/>
      <c r="B310" s="192"/>
      <c r="C310" s="193"/>
      <c r="E310" s="195"/>
      <c r="F310" s="195"/>
      <c r="G310" s="195"/>
      <c r="H310" s="195"/>
      <c r="I310" s="195"/>
    </row>
    <row r="311" spans="1:9" s="213" customFormat="1" ht="14.25">
      <c r="A311" s="192"/>
      <c r="B311" s="192"/>
      <c r="C311" s="193"/>
      <c r="E311" s="195"/>
      <c r="F311" s="195"/>
      <c r="G311" s="195"/>
      <c r="H311" s="195"/>
      <c r="I311" s="195"/>
    </row>
    <row r="312" spans="1:9" s="213" customFormat="1" ht="14.25">
      <c r="A312" s="192"/>
      <c r="B312" s="192"/>
      <c r="C312" s="193"/>
      <c r="E312" s="195"/>
      <c r="F312" s="195"/>
      <c r="G312" s="195"/>
      <c r="H312" s="195"/>
      <c r="I312" s="195"/>
    </row>
  </sheetData>
  <sheetProtection selectLockedCells="1" selectUnlockedCells="1"/>
  <mergeCells count="4">
    <mergeCell ref="B3:I3"/>
    <mergeCell ref="B5:I5"/>
    <mergeCell ref="E256:G256"/>
    <mergeCell ref="E260:G260"/>
  </mergeCells>
  <printOptions/>
  <pageMargins left="0.7479166666666667" right="0.5902777777777778" top="0.9840277777777777" bottom="0.39375" header="0.39375" footer="0.5118055555555555"/>
  <pageSetup horizontalDpi="300" verticalDpi="300" orientation="portrait" paperSize="9" scale="96" r:id="rId2"/>
  <headerFooter alignWithMargins="0">
    <oddHeader>&amp;LZOP : OŠ-RO ,    T.D. 59/17
INVESTITOR : O. Š. ROVIŠĆE, V. Nazora 1
GRAĐEVINA : O. Š. ROVIŠĆE Po+P+2  i  ŠKOLSKO-SPORTSKA DVORANA
LOKACIJA : ROVIŠĆE, V. Nazora 1, k.č.br. 564/1, k.o. Rovišće&amp;C                                                  &amp;R&amp;P</oddHeader>
  </headerFooter>
  <rowBreaks count="2" manualBreakCount="2">
    <brk id="209" max="8" man="1"/>
    <brk id="234" max="8" man="1"/>
  </rowBreaks>
  <drawing r:id="rId1"/>
</worksheet>
</file>

<file path=xl/worksheets/sheet4.xml><?xml version="1.0" encoding="utf-8"?>
<worksheet xmlns="http://schemas.openxmlformats.org/spreadsheetml/2006/main" xmlns:r="http://schemas.openxmlformats.org/officeDocument/2006/relationships">
  <dimension ref="A2:S306"/>
  <sheetViews>
    <sheetView tabSelected="1" view="pageBreakPreview" zoomScale="125" zoomScaleSheetLayoutView="125" zoomScalePageLayoutView="0" workbookViewId="0" topLeftCell="A1">
      <selection activeCell="B2" sqref="B2:I2"/>
    </sheetView>
  </sheetViews>
  <sheetFormatPr defaultColWidth="9.140625" defaultRowHeight="12.75"/>
  <cols>
    <col min="1" max="1" width="4.57421875" style="192" customWidth="1"/>
    <col min="2" max="2" width="42.8515625" style="192" customWidth="1"/>
    <col min="3" max="3" width="7.140625" style="193" customWidth="1"/>
    <col min="4" max="4" width="1.57421875" style="194" customWidth="1"/>
    <col min="5" max="5" width="8.8515625" style="195" customWidth="1"/>
    <col min="6" max="6" width="0" style="195" hidden="1" customWidth="1"/>
    <col min="7" max="7" width="11.140625" style="195" customWidth="1"/>
    <col min="8" max="8" width="1.28515625" style="195" customWidth="1"/>
    <col min="9" max="9" width="14.28125" style="195" customWidth="1"/>
    <col min="10" max="10" width="11.421875" style="194" customWidth="1"/>
    <col min="11" max="16384" width="9.140625" style="194" customWidth="1"/>
  </cols>
  <sheetData>
    <row r="2" spans="1:9" s="197" customFormat="1" ht="16.5" customHeight="1">
      <c r="A2" s="196"/>
      <c r="B2" s="909" t="s">
        <v>817</v>
      </c>
      <c r="C2" s="909"/>
      <c r="D2" s="909"/>
      <c r="E2" s="909"/>
      <c r="F2" s="909"/>
      <c r="G2" s="909"/>
      <c r="H2" s="909"/>
      <c r="I2" s="909"/>
    </row>
    <row r="3" spans="1:9" s="197" customFormat="1" ht="15">
      <c r="A3" s="196"/>
      <c r="B3" s="196"/>
      <c r="C3" s="198"/>
      <c r="E3" s="200"/>
      <c r="F3" s="200"/>
      <c r="G3" s="200"/>
      <c r="H3" s="200"/>
      <c r="I3" s="200"/>
    </row>
    <row r="4" spans="1:9" ht="15.75" customHeight="1">
      <c r="A4" s="201"/>
      <c r="B4" s="910" t="s">
        <v>818</v>
      </c>
      <c r="C4" s="910"/>
      <c r="D4" s="910"/>
      <c r="E4" s="910"/>
      <c r="F4" s="910"/>
      <c r="G4" s="910"/>
      <c r="H4" s="910"/>
      <c r="I4" s="910"/>
    </row>
    <row r="5" spans="1:4" ht="9.75" customHeight="1">
      <c r="A5" s="201"/>
      <c r="B5" s="202"/>
      <c r="D5" s="82"/>
    </row>
    <row r="6" spans="1:9" ht="99.75">
      <c r="A6" s="201"/>
      <c r="B6" s="144" t="s">
        <v>819</v>
      </c>
      <c r="C6" s="203"/>
      <c r="D6" s="204"/>
      <c r="E6" s="205"/>
      <c r="F6" s="206"/>
      <c r="G6" s="205"/>
      <c r="H6" s="206"/>
      <c r="I6" s="207"/>
    </row>
    <row r="7" spans="1:9" ht="14.25">
      <c r="A7" s="201"/>
      <c r="B7" s="144"/>
      <c r="C7" s="203"/>
      <c r="D7" s="204"/>
      <c r="E7" s="205"/>
      <c r="F7" s="206"/>
      <c r="G7" s="205"/>
      <c r="H7" s="206"/>
      <c r="I7" s="207"/>
    </row>
    <row r="8" spans="1:9" ht="15">
      <c r="A8" s="201"/>
      <c r="B8" s="208" t="s">
        <v>820</v>
      </c>
      <c r="C8" s="203"/>
      <c r="D8" s="204"/>
      <c r="E8" s="205"/>
      <c r="F8" s="206"/>
      <c r="G8" s="205"/>
      <c r="H8" s="206"/>
      <c r="I8" s="207"/>
    </row>
    <row r="9" spans="1:9" ht="14.25">
      <c r="A9" s="201"/>
      <c r="B9" s="144"/>
      <c r="C9" s="203"/>
      <c r="D9" s="204"/>
      <c r="E9" s="205"/>
      <c r="F9" s="206"/>
      <c r="G9" s="205"/>
      <c r="H9" s="206"/>
      <c r="I9" s="207"/>
    </row>
    <row r="10" spans="1:9" ht="74.25" customHeight="1">
      <c r="A10" s="209" t="s">
        <v>1037</v>
      </c>
      <c r="B10" s="144" t="s">
        <v>821</v>
      </c>
      <c r="C10" s="203"/>
      <c r="D10" s="204"/>
      <c r="E10" s="205"/>
      <c r="F10" s="206"/>
      <c r="G10" s="205"/>
      <c r="H10" s="206"/>
      <c r="I10" s="207"/>
    </row>
    <row r="11" spans="1:9" ht="14.25">
      <c r="A11" s="201"/>
      <c r="B11" s="144"/>
      <c r="C11" s="203" t="s">
        <v>822</v>
      </c>
      <c r="D11" s="204"/>
      <c r="E11" s="205">
        <v>1</v>
      </c>
      <c r="F11" s="206"/>
      <c r="G11" s="205"/>
      <c r="H11" s="206"/>
      <c r="I11" s="207"/>
    </row>
    <row r="12" spans="1:9" ht="14.25">
      <c r="A12" s="201"/>
      <c r="B12" s="144"/>
      <c r="C12" s="203"/>
      <c r="D12" s="204"/>
      <c r="E12" s="205"/>
      <c r="F12" s="206"/>
      <c r="G12" s="205"/>
      <c r="H12" s="206"/>
      <c r="I12" s="207"/>
    </row>
    <row r="13" spans="1:9" ht="75" customHeight="1">
      <c r="A13" s="209" t="s">
        <v>1040</v>
      </c>
      <c r="B13" s="144" t="s">
        <v>823</v>
      </c>
      <c r="C13" s="203"/>
      <c r="D13" s="204"/>
      <c r="E13" s="205"/>
      <c r="F13" s="206"/>
      <c r="G13" s="205"/>
      <c r="H13" s="206"/>
      <c r="I13" s="207"/>
    </row>
    <row r="14" spans="1:9" ht="14.25">
      <c r="A14" s="201"/>
      <c r="B14" s="144"/>
      <c r="C14" s="203" t="s">
        <v>822</v>
      </c>
      <c r="D14" s="204"/>
      <c r="E14" s="205">
        <v>1</v>
      </c>
      <c r="F14" s="206"/>
      <c r="G14" s="205"/>
      <c r="H14" s="206"/>
      <c r="I14" s="207"/>
    </row>
    <row r="15" spans="1:9" ht="14.25">
      <c r="A15" s="201"/>
      <c r="B15" s="144"/>
      <c r="C15" s="203"/>
      <c r="D15" s="204"/>
      <c r="E15" s="205"/>
      <c r="F15" s="206"/>
      <c r="G15" s="205"/>
      <c r="H15" s="206"/>
      <c r="I15" s="207"/>
    </row>
    <row r="16" spans="1:9" ht="87.75" customHeight="1">
      <c r="A16" s="209" t="s">
        <v>1042</v>
      </c>
      <c r="B16" s="144" t="s">
        <v>376</v>
      </c>
      <c r="C16" s="203"/>
      <c r="D16" s="204"/>
      <c r="E16" s="205"/>
      <c r="F16" s="206"/>
      <c r="G16" s="205"/>
      <c r="H16" s="206"/>
      <c r="I16" s="207"/>
    </row>
    <row r="17" spans="1:9" ht="14.25">
      <c r="A17" s="201"/>
      <c r="B17" s="144"/>
      <c r="C17" s="203" t="s">
        <v>822</v>
      </c>
      <c r="D17" s="204"/>
      <c r="E17" s="205">
        <v>1</v>
      </c>
      <c r="F17" s="206"/>
      <c r="G17" s="205"/>
      <c r="H17" s="206"/>
      <c r="I17" s="207"/>
    </row>
    <row r="18" spans="1:9" ht="14.25">
      <c r="A18" s="201"/>
      <c r="B18" s="144"/>
      <c r="C18" s="203"/>
      <c r="D18" s="204"/>
      <c r="E18" s="205"/>
      <c r="F18" s="206"/>
      <c r="G18" s="205"/>
      <c r="H18" s="206"/>
      <c r="I18" s="207"/>
    </row>
    <row r="19" spans="1:9" ht="48.75" customHeight="1">
      <c r="A19" s="209" t="s">
        <v>1051</v>
      </c>
      <c r="B19" s="144" t="s">
        <v>825</v>
      </c>
      <c r="C19" s="203"/>
      <c r="D19" s="204"/>
      <c r="E19" s="205"/>
      <c r="F19" s="206"/>
      <c r="G19" s="205"/>
      <c r="H19" s="206"/>
      <c r="I19" s="207"/>
    </row>
    <row r="20" spans="1:9" ht="25.5">
      <c r="A20" s="201"/>
      <c r="B20" s="144" t="s">
        <v>826</v>
      </c>
      <c r="C20" s="203" t="s">
        <v>827</v>
      </c>
      <c r="D20" s="204"/>
      <c r="E20" s="205">
        <v>1</v>
      </c>
      <c r="F20" s="206"/>
      <c r="G20" s="205"/>
      <c r="H20" s="206"/>
      <c r="I20" s="207"/>
    </row>
    <row r="21" spans="1:9" ht="30.75" customHeight="1">
      <c r="A21" s="201"/>
      <c r="B21" s="144" t="s">
        <v>828</v>
      </c>
      <c r="C21" s="203" t="s">
        <v>827</v>
      </c>
      <c r="D21" s="204"/>
      <c r="E21" s="205">
        <v>1</v>
      </c>
      <c r="F21" s="206"/>
      <c r="G21" s="205"/>
      <c r="H21" s="206"/>
      <c r="I21" s="207"/>
    </row>
    <row r="22" spans="1:9" ht="16.5" customHeight="1">
      <c r="A22" s="201"/>
      <c r="B22" s="144" t="s">
        <v>377</v>
      </c>
      <c r="C22" s="203" t="s">
        <v>827</v>
      </c>
      <c r="D22" s="204"/>
      <c r="E22" s="205">
        <v>1</v>
      </c>
      <c r="F22" s="206"/>
      <c r="G22" s="205"/>
      <c r="H22" s="206"/>
      <c r="I22" s="207"/>
    </row>
    <row r="23" spans="1:9" ht="15" customHeight="1">
      <c r="A23" s="201"/>
      <c r="B23" s="210" t="s">
        <v>378</v>
      </c>
      <c r="C23" s="203" t="s">
        <v>827</v>
      </c>
      <c r="D23" s="204"/>
      <c r="E23" s="205">
        <v>1</v>
      </c>
      <c r="F23" s="206"/>
      <c r="G23" s="205"/>
      <c r="H23" s="206"/>
      <c r="I23" s="207"/>
    </row>
    <row r="24" spans="1:9" ht="16.5" customHeight="1">
      <c r="A24" s="201"/>
      <c r="B24" s="210" t="s">
        <v>379</v>
      </c>
      <c r="C24" s="203" t="s">
        <v>827</v>
      </c>
      <c r="D24" s="204"/>
      <c r="E24" s="205">
        <v>1</v>
      </c>
      <c r="F24" s="206"/>
      <c r="G24" s="205"/>
      <c r="H24" s="206"/>
      <c r="I24" s="207"/>
    </row>
    <row r="25" spans="1:9" ht="28.5">
      <c r="A25" s="201"/>
      <c r="B25" s="210" t="s">
        <v>380</v>
      </c>
      <c r="C25" s="203" t="s">
        <v>827</v>
      </c>
      <c r="D25" s="204"/>
      <c r="E25" s="205">
        <v>1</v>
      </c>
      <c r="F25" s="206"/>
      <c r="G25" s="205"/>
      <c r="H25" s="206"/>
      <c r="I25" s="207"/>
    </row>
    <row r="26" spans="1:9" ht="43.5" customHeight="1">
      <c r="A26" s="201"/>
      <c r="B26" s="210" t="s">
        <v>830</v>
      </c>
      <c r="C26" s="203" t="s">
        <v>827</v>
      </c>
      <c r="D26" s="204"/>
      <c r="E26" s="205">
        <v>1</v>
      </c>
      <c r="F26" s="206"/>
      <c r="G26" s="205"/>
      <c r="H26" s="206"/>
      <c r="I26" s="207"/>
    </row>
    <row r="27" spans="1:9" ht="14.25">
      <c r="A27" s="201"/>
      <c r="B27" s="210"/>
      <c r="C27" s="203"/>
      <c r="D27" s="204"/>
      <c r="E27" s="205"/>
      <c r="F27" s="206"/>
      <c r="G27" s="205"/>
      <c r="H27" s="206"/>
      <c r="I27" s="207"/>
    </row>
    <row r="28" spans="1:9" ht="57">
      <c r="A28" s="209" t="s">
        <v>1055</v>
      </c>
      <c r="B28" s="144" t="s">
        <v>381</v>
      </c>
      <c r="C28" s="203"/>
      <c r="D28" s="204"/>
      <c r="E28" s="205"/>
      <c r="F28" s="206"/>
      <c r="G28" s="205"/>
      <c r="H28" s="206"/>
      <c r="I28" s="207"/>
    </row>
    <row r="29" spans="1:9" ht="13.5" customHeight="1">
      <c r="A29" s="201"/>
      <c r="B29" s="144"/>
      <c r="C29" s="203" t="s">
        <v>827</v>
      </c>
      <c r="D29" s="204"/>
      <c r="E29" s="205">
        <v>1</v>
      </c>
      <c r="F29" s="206"/>
      <c r="G29" s="205"/>
      <c r="H29" s="206"/>
      <c r="I29" s="207"/>
    </row>
    <row r="30" spans="1:9" ht="14.25">
      <c r="A30" s="201"/>
      <c r="B30" s="144"/>
      <c r="C30" s="203"/>
      <c r="D30" s="204"/>
      <c r="E30" s="205"/>
      <c r="F30" s="206"/>
      <c r="G30" s="205"/>
      <c r="H30" s="206"/>
      <c r="I30" s="207"/>
    </row>
    <row r="31" spans="1:9" ht="118.5" customHeight="1">
      <c r="A31" s="209" t="s">
        <v>1057</v>
      </c>
      <c r="B31" s="144" t="s">
        <v>831</v>
      </c>
      <c r="C31" s="203"/>
      <c r="D31" s="204"/>
      <c r="E31" s="205"/>
      <c r="F31" s="206"/>
      <c r="G31" s="205"/>
      <c r="H31" s="206"/>
      <c r="I31" s="207"/>
    </row>
    <row r="32" spans="1:9" ht="25.5">
      <c r="A32" s="201"/>
      <c r="B32" s="144"/>
      <c r="C32" s="203" t="s">
        <v>827</v>
      </c>
      <c r="D32" s="204"/>
      <c r="E32" s="205">
        <v>1</v>
      </c>
      <c r="F32" s="206"/>
      <c r="G32" s="205"/>
      <c r="H32" s="206"/>
      <c r="I32" s="207"/>
    </row>
    <row r="33" spans="1:9" ht="14.25">
      <c r="A33" s="201"/>
      <c r="B33" s="144"/>
      <c r="C33" s="203"/>
      <c r="D33" s="204"/>
      <c r="E33" s="205"/>
      <c r="F33" s="206"/>
      <c r="G33" s="205"/>
      <c r="H33" s="206"/>
      <c r="I33" s="207"/>
    </row>
    <row r="34" spans="1:9" ht="28.5">
      <c r="A34" s="209" t="s">
        <v>1059</v>
      </c>
      <c r="B34" s="144" t="s">
        <v>382</v>
      </c>
      <c r="C34" s="203"/>
      <c r="D34" s="204"/>
      <c r="E34" s="205"/>
      <c r="F34" s="206"/>
      <c r="G34" s="205"/>
      <c r="H34" s="206"/>
      <c r="I34" s="207"/>
    </row>
    <row r="35" spans="1:9" ht="25.5">
      <c r="A35" s="201"/>
      <c r="B35" s="144"/>
      <c r="C35" s="203" t="s">
        <v>827</v>
      </c>
      <c r="D35" s="204"/>
      <c r="E35" s="205">
        <v>1</v>
      </c>
      <c r="F35" s="206"/>
      <c r="G35" s="205"/>
      <c r="H35" s="206"/>
      <c r="I35" s="207"/>
    </row>
    <row r="36" spans="1:9" ht="14.25">
      <c r="A36" s="201"/>
      <c r="B36" s="144"/>
      <c r="C36" s="203"/>
      <c r="D36" s="204"/>
      <c r="E36" s="205"/>
      <c r="F36" s="206"/>
      <c r="G36" s="205"/>
      <c r="H36" s="206"/>
      <c r="I36" s="207"/>
    </row>
    <row r="37" spans="1:9" ht="71.25" customHeight="1">
      <c r="A37" s="209" t="s">
        <v>1063</v>
      </c>
      <c r="B37" s="144" t="s">
        <v>832</v>
      </c>
      <c r="C37" s="203"/>
      <c r="D37" s="204"/>
      <c r="E37" s="205"/>
      <c r="F37" s="206"/>
      <c r="G37" s="205"/>
      <c r="H37" s="206"/>
      <c r="I37" s="207"/>
    </row>
    <row r="38" spans="1:9" ht="14.25">
      <c r="A38" s="201"/>
      <c r="B38" s="144"/>
      <c r="C38" s="203" t="s">
        <v>899</v>
      </c>
      <c r="D38" s="204"/>
      <c r="E38" s="205">
        <v>6</v>
      </c>
      <c r="F38" s="206"/>
      <c r="G38" s="205"/>
      <c r="H38" s="206"/>
      <c r="I38" s="207"/>
    </row>
    <row r="39" spans="1:9" ht="14.25">
      <c r="A39" s="201"/>
      <c r="B39" s="144"/>
      <c r="C39" s="203"/>
      <c r="D39" s="204"/>
      <c r="E39" s="205"/>
      <c r="F39" s="206"/>
      <c r="G39" s="205"/>
      <c r="H39" s="206"/>
      <c r="I39" s="207"/>
    </row>
    <row r="40" spans="1:9" ht="101.25" customHeight="1">
      <c r="A40" s="209" t="s">
        <v>1128</v>
      </c>
      <c r="B40" s="144" t="s">
        <v>383</v>
      </c>
      <c r="C40" s="203"/>
      <c r="D40" s="204"/>
      <c r="E40" s="205"/>
      <c r="F40" s="206"/>
      <c r="G40" s="205"/>
      <c r="H40" s="206"/>
      <c r="I40" s="207"/>
    </row>
    <row r="41" spans="1:9" ht="14.25">
      <c r="A41" s="201"/>
      <c r="B41" s="144"/>
      <c r="C41" s="203" t="s">
        <v>899</v>
      </c>
      <c r="D41" s="204"/>
      <c r="E41" s="205">
        <v>5</v>
      </c>
      <c r="F41" s="206"/>
      <c r="G41" s="205"/>
      <c r="H41" s="206"/>
      <c r="I41" s="207"/>
    </row>
    <row r="42" spans="1:9" ht="14.25">
      <c r="A42" s="201"/>
      <c r="B42" s="144"/>
      <c r="C42" s="203"/>
      <c r="D42" s="204"/>
      <c r="E42" s="205"/>
      <c r="F42" s="206"/>
      <c r="G42" s="205"/>
      <c r="H42" s="206"/>
      <c r="I42" s="207"/>
    </row>
    <row r="43" spans="1:9" ht="100.5" customHeight="1">
      <c r="A43" s="209" t="s">
        <v>1069</v>
      </c>
      <c r="B43" s="144" t="s">
        <v>384</v>
      </c>
      <c r="C43" s="203"/>
      <c r="D43" s="204"/>
      <c r="E43" s="205"/>
      <c r="F43" s="206"/>
      <c r="G43" s="205"/>
      <c r="H43" s="206"/>
      <c r="I43" s="207"/>
    </row>
    <row r="44" spans="1:9" ht="14.25">
      <c r="A44" s="201"/>
      <c r="B44" s="144"/>
      <c r="C44" s="203" t="s">
        <v>1039</v>
      </c>
      <c r="D44" s="204"/>
      <c r="E44" s="205">
        <v>10</v>
      </c>
      <c r="F44" s="206"/>
      <c r="G44" s="205"/>
      <c r="H44" s="206"/>
      <c r="I44" s="207"/>
    </row>
    <row r="45" spans="1:9" ht="14.25">
      <c r="A45" s="201"/>
      <c r="B45" s="144"/>
      <c r="C45" s="203"/>
      <c r="D45" s="204"/>
      <c r="E45" s="205"/>
      <c r="F45" s="206"/>
      <c r="G45" s="205"/>
      <c r="H45" s="206"/>
      <c r="I45" s="207"/>
    </row>
    <row r="46" spans="1:9" ht="15">
      <c r="A46" s="201"/>
      <c r="B46" s="211" t="s">
        <v>837</v>
      </c>
      <c r="C46" s="203"/>
      <c r="D46" s="204"/>
      <c r="E46" s="205"/>
      <c r="F46" s="206"/>
      <c r="G46" s="205"/>
      <c r="H46" s="206"/>
      <c r="I46" s="207">
        <f>SUM(I10:I44)</f>
        <v>0</v>
      </c>
    </row>
    <row r="47" spans="1:9" ht="14.25">
      <c r="A47" s="201"/>
      <c r="B47" s="144"/>
      <c r="C47" s="203"/>
      <c r="D47" s="204"/>
      <c r="E47" s="205"/>
      <c r="F47" s="206"/>
      <c r="G47" s="205"/>
      <c r="H47" s="206"/>
      <c r="I47" s="207"/>
    </row>
    <row r="48" spans="1:9" s="213" customFormat="1" ht="14.25">
      <c r="A48" s="209"/>
      <c r="B48" s="210"/>
      <c r="C48" s="203"/>
      <c r="D48" s="212"/>
      <c r="E48" s="205"/>
      <c r="F48" s="206"/>
      <c r="G48" s="205"/>
      <c r="H48" s="206"/>
      <c r="I48" s="207"/>
    </row>
    <row r="49" spans="1:9" s="213" customFormat="1" ht="15">
      <c r="A49" s="209"/>
      <c r="B49" s="208" t="s">
        <v>838</v>
      </c>
      <c r="C49" s="203"/>
      <c r="D49" s="212"/>
      <c r="E49" s="205"/>
      <c r="F49" s="206"/>
      <c r="G49" s="205"/>
      <c r="H49" s="206"/>
      <c r="I49" s="207"/>
    </row>
    <row r="50" spans="1:9" s="213" customFormat="1" ht="15">
      <c r="A50" s="209"/>
      <c r="B50" s="208"/>
      <c r="C50" s="203"/>
      <c r="D50" s="212"/>
      <c r="E50" s="205"/>
      <c r="F50" s="206"/>
      <c r="G50" s="205"/>
      <c r="H50" s="206"/>
      <c r="I50" s="207"/>
    </row>
    <row r="51" spans="1:9" s="213" customFormat="1" ht="14.25">
      <c r="A51" s="209"/>
      <c r="B51" s="210"/>
      <c r="C51" s="203"/>
      <c r="D51" s="212"/>
      <c r="E51" s="205"/>
      <c r="F51" s="206"/>
      <c r="G51" s="205"/>
      <c r="H51" s="206"/>
      <c r="I51" s="207"/>
    </row>
    <row r="52" spans="1:9" s="213" customFormat="1" ht="147" customHeight="1">
      <c r="A52" s="209" t="s">
        <v>1037</v>
      </c>
      <c r="B52" s="144" t="s">
        <v>385</v>
      </c>
      <c r="C52" s="203"/>
      <c r="D52" s="212"/>
      <c r="E52" s="205"/>
      <c r="F52" s="206"/>
      <c r="G52" s="205"/>
      <c r="H52" s="206"/>
      <c r="I52" s="207"/>
    </row>
    <row r="53" spans="1:9" s="213" customFormat="1" ht="12" customHeight="1">
      <c r="A53" s="209"/>
      <c r="B53" s="210"/>
      <c r="C53" s="203"/>
      <c r="D53" s="212"/>
      <c r="E53" s="205"/>
      <c r="F53" s="206"/>
      <c r="G53" s="205"/>
      <c r="H53" s="206"/>
      <c r="I53" s="207"/>
    </row>
    <row r="54" spans="1:9" s="213" customFormat="1" ht="14.25">
      <c r="A54" s="209"/>
      <c r="B54" s="210"/>
      <c r="C54" s="203" t="s">
        <v>899</v>
      </c>
      <c r="D54" s="212"/>
      <c r="E54" s="205">
        <v>1</v>
      </c>
      <c r="F54" s="206"/>
      <c r="G54" s="217"/>
      <c r="H54" s="206"/>
      <c r="I54" s="231"/>
    </row>
    <row r="55" spans="1:9" s="213" customFormat="1" ht="15">
      <c r="A55" s="209"/>
      <c r="B55" s="208"/>
      <c r="C55" s="203"/>
      <c r="D55" s="212"/>
      <c r="E55" s="205"/>
      <c r="F55" s="206"/>
      <c r="G55" s="205"/>
      <c r="H55" s="206"/>
      <c r="I55" s="207"/>
    </row>
    <row r="56" spans="1:9" s="213" customFormat="1" ht="203.25" customHeight="1">
      <c r="A56" s="209" t="s">
        <v>1040</v>
      </c>
      <c r="B56" s="144" t="s">
        <v>386</v>
      </c>
      <c r="C56" s="203"/>
      <c r="D56" s="212"/>
      <c r="E56" s="205"/>
      <c r="F56" s="206"/>
      <c r="G56" s="205"/>
      <c r="H56" s="206"/>
      <c r="I56" s="207"/>
    </row>
    <row r="57" spans="1:9" s="213" customFormat="1" ht="14.25">
      <c r="A57" s="201"/>
      <c r="B57" s="210" t="s">
        <v>844</v>
      </c>
      <c r="C57" s="203" t="s">
        <v>1045</v>
      </c>
      <c r="D57" s="212"/>
      <c r="E57" s="205">
        <v>145</v>
      </c>
      <c r="F57" s="206"/>
      <c r="G57" s="215"/>
      <c r="H57" s="206"/>
      <c r="I57" s="207"/>
    </row>
    <row r="58" spans="1:9" s="213" customFormat="1" ht="15">
      <c r="A58" s="201"/>
      <c r="B58" s="210" t="s">
        <v>845</v>
      </c>
      <c r="C58" s="203" t="s">
        <v>1045</v>
      </c>
      <c r="D58" s="212"/>
      <c r="E58" s="205">
        <v>54</v>
      </c>
      <c r="F58" s="206"/>
      <c r="G58" s="215"/>
      <c r="H58" s="206"/>
      <c r="I58" s="207"/>
    </row>
    <row r="59" spans="1:9" s="213" customFormat="1" ht="15">
      <c r="A59" s="201"/>
      <c r="B59" s="210" t="s">
        <v>387</v>
      </c>
      <c r="C59" s="203" t="s">
        <v>1045</v>
      </c>
      <c r="D59" s="212"/>
      <c r="E59" s="205">
        <v>30</v>
      </c>
      <c r="F59" s="206"/>
      <c r="G59" s="215"/>
      <c r="H59" s="206"/>
      <c r="I59" s="207"/>
    </row>
    <row r="60" spans="1:19" s="213" customFormat="1" ht="15">
      <c r="A60" s="201"/>
      <c r="B60" s="210" t="s">
        <v>388</v>
      </c>
      <c r="C60" s="203" t="s">
        <v>1045</v>
      </c>
      <c r="D60" s="212"/>
      <c r="E60" s="205">
        <v>145</v>
      </c>
      <c r="F60" s="206"/>
      <c r="G60" s="215"/>
      <c r="H60" s="206"/>
      <c r="I60" s="207"/>
      <c r="R60"/>
      <c r="S60"/>
    </row>
    <row r="61" spans="1:9" s="213" customFormat="1" ht="15">
      <c r="A61" s="201"/>
      <c r="B61" s="210" t="s">
        <v>389</v>
      </c>
      <c r="C61" s="203" t="s">
        <v>1045</v>
      </c>
      <c r="D61" s="212"/>
      <c r="E61" s="205">
        <v>258</v>
      </c>
      <c r="F61" s="206"/>
      <c r="G61" s="215"/>
      <c r="H61" s="206"/>
      <c r="I61" s="207"/>
    </row>
    <row r="62" spans="1:9" s="213" customFormat="1" ht="14.25">
      <c r="A62" s="201"/>
      <c r="B62" s="210"/>
      <c r="C62" s="203"/>
      <c r="D62" s="212"/>
      <c r="E62" s="205"/>
      <c r="F62" s="206"/>
      <c r="G62" s="216"/>
      <c r="H62" s="206"/>
      <c r="I62" s="207"/>
    </row>
    <row r="63" spans="1:9" s="213" customFormat="1" ht="102" customHeight="1">
      <c r="A63" s="209" t="s">
        <v>1042</v>
      </c>
      <c r="B63" s="144" t="s">
        <v>390</v>
      </c>
      <c r="C63" s="203"/>
      <c r="D63" s="212"/>
      <c r="E63" s="205"/>
      <c r="F63" s="206"/>
      <c r="G63" s="216"/>
      <c r="H63" s="206"/>
      <c r="I63" s="207"/>
    </row>
    <row r="64" spans="1:11" s="213" customFormat="1" ht="14.25">
      <c r="A64" s="201"/>
      <c r="B64" s="210" t="s">
        <v>850</v>
      </c>
      <c r="C64" s="203" t="s">
        <v>1045</v>
      </c>
      <c r="D64" s="212"/>
      <c r="E64" s="205">
        <v>120</v>
      </c>
      <c r="F64" s="206"/>
      <c r="G64" s="215"/>
      <c r="H64" s="206"/>
      <c r="I64" s="207"/>
      <c r="K64"/>
    </row>
    <row r="65" spans="1:9" s="213" customFormat="1" ht="14.25">
      <c r="A65" s="201"/>
      <c r="B65" s="210"/>
      <c r="C65" s="203"/>
      <c r="D65" s="212"/>
      <c r="E65" s="205"/>
      <c r="F65" s="206"/>
      <c r="G65" s="216"/>
      <c r="H65" s="206"/>
      <c r="I65" s="207"/>
    </row>
    <row r="66" spans="1:9" s="213" customFormat="1" ht="86.25" customHeight="1">
      <c r="A66" s="209" t="s">
        <v>1051</v>
      </c>
      <c r="B66" s="214" t="s">
        <v>851</v>
      </c>
      <c r="C66" s="203"/>
      <c r="D66" s="212"/>
      <c r="E66" s="205"/>
      <c r="F66" s="206"/>
      <c r="G66" s="216"/>
      <c r="H66" s="206"/>
      <c r="I66" s="207"/>
    </row>
    <row r="67" spans="1:9" s="213" customFormat="1" ht="14.25">
      <c r="A67" s="201"/>
      <c r="B67" s="210" t="s">
        <v>850</v>
      </c>
      <c r="C67" s="203" t="s">
        <v>1045</v>
      </c>
      <c r="D67" s="212"/>
      <c r="E67" s="205">
        <v>110</v>
      </c>
      <c r="F67" s="206"/>
      <c r="G67" s="215"/>
      <c r="H67" s="206"/>
      <c r="I67" s="207"/>
    </row>
    <row r="68" spans="1:9" s="213" customFormat="1" ht="14.25">
      <c r="A68" s="201"/>
      <c r="B68" s="210"/>
      <c r="C68" s="203"/>
      <c r="D68" s="212"/>
      <c r="E68" s="205"/>
      <c r="F68" s="206"/>
      <c r="G68" s="216"/>
      <c r="H68" s="206"/>
      <c r="I68" s="207"/>
    </row>
    <row r="69" spans="1:9" s="213" customFormat="1" ht="33" customHeight="1">
      <c r="A69" s="209" t="s">
        <v>1055</v>
      </c>
      <c r="B69" s="214" t="s">
        <v>852</v>
      </c>
      <c r="C69" s="203"/>
      <c r="D69" s="212"/>
      <c r="E69" s="205"/>
      <c r="F69" s="206"/>
      <c r="G69" s="205"/>
      <c r="H69" s="206"/>
      <c r="I69" s="207"/>
    </row>
    <row r="70" spans="1:9" s="213" customFormat="1" ht="14.25">
      <c r="A70" s="201"/>
      <c r="B70" s="210" t="s">
        <v>853</v>
      </c>
      <c r="C70" s="203" t="s">
        <v>899</v>
      </c>
      <c r="D70" s="212"/>
      <c r="E70" s="217">
        <v>2</v>
      </c>
      <c r="F70" s="206"/>
      <c r="G70" s="217"/>
      <c r="H70" s="206"/>
      <c r="I70" s="207"/>
    </row>
    <row r="71" spans="1:9" s="213" customFormat="1" ht="14.25">
      <c r="A71" s="218"/>
      <c r="B71" s="210"/>
      <c r="C71" s="203"/>
      <c r="D71" s="212"/>
      <c r="E71" s="217"/>
      <c r="F71" s="206"/>
      <c r="G71" s="205"/>
      <c r="H71" s="206"/>
      <c r="I71" s="207"/>
    </row>
    <row r="72" spans="1:9" s="213" customFormat="1" ht="14.25">
      <c r="A72" s="209" t="s">
        <v>1057</v>
      </c>
      <c r="B72" s="144" t="s">
        <v>854</v>
      </c>
      <c r="C72" s="203"/>
      <c r="D72" s="212"/>
      <c r="E72" s="217"/>
      <c r="F72" s="206"/>
      <c r="G72" s="205"/>
      <c r="H72" s="206"/>
      <c r="I72" s="207"/>
    </row>
    <row r="73" spans="1:9" s="213" customFormat="1" ht="14.25">
      <c r="A73" s="209"/>
      <c r="B73" s="144"/>
      <c r="C73" s="203"/>
      <c r="D73" s="212"/>
      <c r="E73" s="217"/>
      <c r="F73" s="206"/>
      <c r="G73" s="205"/>
      <c r="H73" s="206"/>
      <c r="I73" s="207"/>
    </row>
    <row r="74" spans="1:9" s="213" customFormat="1" ht="14.25">
      <c r="A74" s="209"/>
      <c r="B74" s="210" t="s">
        <v>855</v>
      </c>
      <c r="C74" s="203" t="s">
        <v>899</v>
      </c>
      <c r="D74" s="212"/>
      <c r="E74" s="217">
        <v>4</v>
      </c>
      <c r="F74" s="206"/>
      <c r="G74" s="217"/>
      <c r="H74" s="206"/>
      <c r="I74" s="207"/>
    </row>
    <row r="75" spans="1:9" s="213" customFormat="1" ht="14.25">
      <c r="A75" s="201"/>
      <c r="B75" s="210" t="s">
        <v>856</v>
      </c>
      <c r="C75" s="203" t="s">
        <v>899</v>
      </c>
      <c r="D75" s="212"/>
      <c r="E75" s="217">
        <v>11</v>
      </c>
      <c r="F75" s="206"/>
      <c r="G75" s="217"/>
      <c r="H75" s="206"/>
      <c r="I75" s="207"/>
    </row>
    <row r="76" spans="1:9" s="213" customFormat="1" ht="14.25" customHeight="1">
      <c r="A76" s="218"/>
      <c r="B76" s="210" t="s">
        <v>857</v>
      </c>
      <c r="C76" s="203" t="s">
        <v>899</v>
      </c>
      <c r="D76" s="212"/>
      <c r="E76" s="217">
        <v>2</v>
      </c>
      <c r="F76" s="206"/>
      <c r="G76" s="217"/>
      <c r="H76" s="206"/>
      <c r="I76" s="219"/>
    </row>
    <row r="77" spans="1:9" s="213" customFormat="1" ht="14.25" customHeight="1">
      <c r="A77" s="218"/>
      <c r="B77" s="210" t="s">
        <v>304</v>
      </c>
      <c r="C77" s="203" t="s">
        <v>899</v>
      </c>
      <c r="D77" s="212"/>
      <c r="E77" s="217">
        <v>4</v>
      </c>
      <c r="F77" s="206"/>
      <c r="G77" s="217"/>
      <c r="H77" s="206"/>
      <c r="I77" s="219"/>
    </row>
    <row r="78" spans="1:9" s="213" customFormat="1" ht="14.25" customHeight="1">
      <c r="A78" s="218"/>
      <c r="B78" s="210" t="s">
        <v>305</v>
      </c>
      <c r="C78" s="203" t="s">
        <v>899</v>
      </c>
      <c r="D78" s="212"/>
      <c r="E78" s="217">
        <v>4</v>
      </c>
      <c r="F78" s="206"/>
      <c r="G78" s="217"/>
      <c r="H78" s="206"/>
      <c r="I78" s="219"/>
    </row>
    <row r="79" spans="1:9" s="213" customFormat="1" ht="14.25" customHeight="1">
      <c r="A79" s="218"/>
      <c r="B79" s="210" t="s">
        <v>306</v>
      </c>
      <c r="C79" s="203" t="s">
        <v>899</v>
      </c>
      <c r="D79" s="212"/>
      <c r="E79" s="217">
        <v>1</v>
      </c>
      <c r="F79" s="206"/>
      <c r="G79" s="217"/>
      <c r="H79" s="206"/>
      <c r="I79" s="219"/>
    </row>
    <row r="80" spans="1:9" s="213" customFormat="1" ht="14.25" customHeight="1">
      <c r="A80" s="218"/>
      <c r="B80" s="210"/>
      <c r="C80" s="203"/>
      <c r="D80" s="212"/>
      <c r="E80" s="217"/>
      <c r="F80" s="206"/>
      <c r="G80" s="217"/>
      <c r="H80" s="206"/>
      <c r="I80" s="219"/>
    </row>
    <row r="81" spans="1:9" s="213" customFormat="1" ht="28.5">
      <c r="A81" s="218" t="s">
        <v>1059</v>
      </c>
      <c r="B81" s="214" t="s">
        <v>391</v>
      </c>
      <c r="C81" s="203"/>
      <c r="D81" s="212"/>
      <c r="E81" s="205"/>
      <c r="F81" s="206"/>
      <c r="G81" s="217"/>
      <c r="H81" s="206"/>
      <c r="I81" s="219"/>
    </row>
    <row r="82" spans="1:9" s="213" customFormat="1" ht="14.25">
      <c r="A82" s="218"/>
      <c r="B82" s="210" t="s">
        <v>308</v>
      </c>
      <c r="C82" s="203" t="s">
        <v>899</v>
      </c>
      <c r="D82" s="212"/>
      <c r="E82" s="205">
        <v>15</v>
      </c>
      <c r="F82" s="206"/>
      <c r="G82" s="217"/>
      <c r="H82" s="206"/>
      <c r="I82" s="207"/>
    </row>
    <row r="83" spans="1:9" s="213" customFormat="1" ht="14.25">
      <c r="A83" s="218"/>
      <c r="B83" s="210"/>
      <c r="C83" s="203"/>
      <c r="D83" s="212"/>
      <c r="E83" s="205"/>
      <c r="F83" s="206"/>
      <c r="G83" s="205"/>
      <c r="H83" s="206"/>
      <c r="I83" s="207"/>
    </row>
    <row r="84" spans="1:9" s="213" customFormat="1" ht="30.75" customHeight="1">
      <c r="A84" s="218" t="s">
        <v>1063</v>
      </c>
      <c r="B84" s="144" t="s">
        <v>307</v>
      </c>
      <c r="C84" s="203"/>
      <c r="D84" s="212"/>
      <c r="E84" s="205"/>
      <c r="F84" s="206"/>
      <c r="G84" s="205"/>
      <c r="H84" s="206"/>
      <c r="I84" s="207"/>
    </row>
    <row r="85" spans="1:9" s="213" customFormat="1" ht="14.25">
      <c r="A85" s="201"/>
      <c r="B85" s="210" t="s">
        <v>308</v>
      </c>
      <c r="C85" s="203" t="s">
        <v>899</v>
      </c>
      <c r="D85" s="212"/>
      <c r="E85" s="205">
        <v>84</v>
      </c>
      <c r="F85" s="206"/>
      <c r="G85" s="217"/>
      <c r="H85" s="206"/>
      <c r="I85" s="207"/>
    </row>
    <row r="86" spans="1:9" s="213" customFormat="1" ht="14.25">
      <c r="A86" s="201"/>
      <c r="B86" s="210"/>
      <c r="C86" s="203"/>
      <c r="D86" s="212"/>
      <c r="E86" s="205"/>
      <c r="F86" s="206"/>
      <c r="G86" s="217"/>
      <c r="H86" s="206"/>
      <c r="I86" s="207"/>
    </row>
    <row r="87" spans="1:9" s="213" customFormat="1" ht="42.75">
      <c r="A87" s="218" t="s">
        <v>1128</v>
      </c>
      <c r="B87" s="144" t="s">
        <v>309</v>
      </c>
      <c r="C87" s="203"/>
      <c r="D87" s="212"/>
      <c r="E87" s="205"/>
      <c r="F87" s="206"/>
      <c r="G87" s="205"/>
      <c r="H87" s="206"/>
      <c r="I87" s="207"/>
    </row>
    <row r="88" spans="1:9" s="213" customFormat="1" ht="14.25">
      <c r="A88" s="218"/>
      <c r="B88" s="210"/>
      <c r="C88" s="203"/>
      <c r="D88" s="212"/>
      <c r="E88" s="205"/>
      <c r="F88" s="206"/>
      <c r="G88" s="205"/>
      <c r="H88" s="206"/>
      <c r="I88" s="207"/>
    </row>
    <row r="89" spans="1:9" s="213" customFormat="1" ht="14.25">
      <c r="A89" s="218"/>
      <c r="B89" s="210"/>
      <c r="C89" s="203" t="s">
        <v>1045</v>
      </c>
      <c r="D89" s="212"/>
      <c r="E89" s="217">
        <v>632</v>
      </c>
      <c r="F89" s="206"/>
      <c r="G89" s="217"/>
      <c r="H89" s="206"/>
      <c r="I89" s="207"/>
    </row>
    <row r="90" spans="1:9" s="213" customFormat="1" ht="14.25">
      <c r="A90" s="218"/>
      <c r="B90" s="210"/>
      <c r="C90" s="203"/>
      <c r="D90" s="212"/>
      <c r="E90" s="205"/>
      <c r="F90" s="206"/>
      <c r="G90" s="205"/>
      <c r="H90" s="206"/>
      <c r="I90" s="207"/>
    </row>
    <row r="91" spans="1:9" s="220" customFormat="1" ht="28.5">
      <c r="A91" s="209" t="s">
        <v>1069</v>
      </c>
      <c r="B91" s="144" t="s">
        <v>310</v>
      </c>
      <c r="C91" s="193"/>
      <c r="E91" s="221"/>
      <c r="F91" s="195"/>
      <c r="G91" s="221"/>
      <c r="H91" s="195"/>
      <c r="I91" s="207"/>
    </row>
    <row r="92" spans="1:9" s="220" customFormat="1" ht="14.25">
      <c r="A92" s="209"/>
      <c r="B92" s="144"/>
      <c r="C92" s="193"/>
      <c r="E92" s="221"/>
      <c r="F92" s="195"/>
      <c r="G92" s="221"/>
      <c r="H92" s="195"/>
      <c r="I92" s="207"/>
    </row>
    <row r="93" spans="1:9" s="220" customFormat="1" ht="14.25">
      <c r="A93" s="222"/>
      <c r="B93" s="210"/>
      <c r="C93" s="193" t="s">
        <v>1045</v>
      </c>
      <c r="E93" s="223">
        <v>632</v>
      </c>
      <c r="F93" s="195"/>
      <c r="G93" s="223"/>
      <c r="H93" s="195"/>
      <c r="I93" s="207"/>
    </row>
    <row r="94" spans="1:9" s="220" customFormat="1" ht="14.25">
      <c r="A94" s="222"/>
      <c r="B94" s="210"/>
      <c r="C94" s="193"/>
      <c r="E94" s="221"/>
      <c r="F94" s="195"/>
      <c r="G94" s="221"/>
      <c r="H94" s="195"/>
      <c r="I94" s="207"/>
    </row>
    <row r="95" spans="1:9" s="220" customFormat="1" ht="102" customHeight="1">
      <c r="A95" s="224" t="s">
        <v>1071</v>
      </c>
      <c r="B95" s="214" t="s">
        <v>392</v>
      </c>
      <c r="C95" s="193" t="s">
        <v>899</v>
      </c>
      <c r="E95" s="221">
        <v>10</v>
      </c>
      <c r="F95" s="195"/>
      <c r="G95" s="223"/>
      <c r="H95" s="195"/>
      <c r="I95" s="207"/>
    </row>
    <row r="96" spans="1:9" s="220" customFormat="1" ht="13.5" customHeight="1">
      <c r="A96" s="224"/>
      <c r="B96" s="144"/>
      <c r="C96" s="193"/>
      <c r="E96" s="221"/>
      <c r="F96" s="195"/>
      <c r="G96" s="221"/>
      <c r="H96" s="195"/>
      <c r="I96" s="207"/>
    </row>
    <row r="97" spans="1:9" s="220" customFormat="1" ht="43.5" customHeight="1">
      <c r="A97" s="224" t="s">
        <v>1073</v>
      </c>
      <c r="B97" s="144" t="s">
        <v>312</v>
      </c>
      <c r="C97" s="193"/>
      <c r="E97" s="221"/>
      <c r="F97" s="195"/>
      <c r="G97" s="221"/>
      <c r="H97" s="195"/>
      <c r="I97" s="207"/>
    </row>
    <row r="98" spans="1:9" s="220" customFormat="1" ht="19.5" customHeight="1">
      <c r="A98" s="224"/>
      <c r="B98" s="144"/>
      <c r="C98" s="193" t="s">
        <v>899</v>
      </c>
      <c r="E98" s="221">
        <v>1</v>
      </c>
      <c r="F98" s="195"/>
      <c r="G98" s="223"/>
      <c r="H98" s="195"/>
      <c r="I98" s="207"/>
    </row>
    <row r="99" spans="1:9" s="220" customFormat="1" ht="15" customHeight="1">
      <c r="A99" s="224"/>
      <c r="B99" s="144"/>
      <c r="C99" s="193"/>
      <c r="E99" s="221"/>
      <c r="F99" s="195"/>
      <c r="G99" s="221"/>
      <c r="H99" s="195"/>
      <c r="I99" s="207"/>
    </row>
    <row r="100" spans="1:9" s="220" customFormat="1" ht="15">
      <c r="A100" s="222"/>
      <c r="B100" s="211" t="s">
        <v>313</v>
      </c>
      <c r="C100" s="225"/>
      <c r="D100" s="226"/>
      <c r="E100" s="227"/>
      <c r="F100" s="228"/>
      <c r="G100" s="227"/>
      <c r="H100" s="228"/>
      <c r="I100" s="229">
        <f>SUM(I51:I99)</f>
        <v>0</v>
      </c>
    </row>
    <row r="101" spans="1:9" s="220" customFormat="1" ht="14.25">
      <c r="A101" s="222"/>
      <c r="B101" s="210"/>
      <c r="C101" s="193"/>
      <c r="E101" s="221"/>
      <c r="F101" s="195"/>
      <c r="G101" s="221"/>
      <c r="H101" s="195"/>
      <c r="I101" s="207"/>
    </row>
    <row r="102" spans="1:9" s="220" customFormat="1" ht="14.25">
      <c r="A102" s="222"/>
      <c r="B102" s="210"/>
      <c r="C102" s="193"/>
      <c r="E102" s="221"/>
      <c r="F102" s="195"/>
      <c r="G102" s="221"/>
      <c r="H102" s="195"/>
      <c r="I102" s="207"/>
    </row>
    <row r="103" spans="1:9" s="220" customFormat="1" ht="14.25">
      <c r="A103" s="222"/>
      <c r="B103" s="210"/>
      <c r="C103" s="193"/>
      <c r="E103" s="221"/>
      <c r="F103" s="195"/>
      <c r="G103" s="221"/>
      <c r="H103" s="195"/>
      <c r="I103" s="207"/>
    </row>
    <row r="104" spans="1:9" s="220" customFormat="1" ht="15">
      <c r="A104" s="222"/>
      <c r="B104" s="208" t="s">
        <v>314</v>
      </c>
      <c r="C104" s="193"/>
      <c r="E104" s="221"/>
      <c r="F104" s="195"/>
      <c r="G104" s="221"/>
      <c r="H104" s="195"/>
      <c r="I104" s="207"/>
    </row>
    <row r="105" spans="1:9" s="220" customFormat="1" ht="14.25">
      <c r="A105" s="222"/>
      <c r="B105" s="210"/>
      <c r="C105" s="193"/>
      <c r="E105" s="221"/>
      <c r="F105" s="195"/>
      <c r="G105" s="221"/>
      <c r="H105" s="195"/>
      <c r="I105" s="207"/>
    </row>
    <row r="106" spans="1:9" s="220" customFormat="1" ht="14.25">
      <c r="A106" s="209"/>
      <c r="B106" s="210"/>
      <c r="C106" s="193"/>
      <c r="E106" s="221"/>
      <c r="F106" s="195"/>
      <c r="G106" s="221"/>
      <c r="H106" s="195"/>
      <c r="I106" s="207"/>
    </row>
    <row r="107" spans="1:9" s="220" customFormat="1" ht="30" customHeight="1">
      <c r="A107" s="209" t="s">
        <v>1037</v>
      </c>
      <c r="B107" s="144" t="s">
        <v>315</v>
      </c>
      <c r="C107" s="193"/>
      <c r="E107" s="221"/>
      <c r="F107" s="195"/>
      <c r="G107" s="221"/>
      <c r="H107" s="195"/>
      <c r="I107" s="207"/>
    </row>
    <row r="108" spans="1:9" s="220" customFormat="1" ht="14.25">
      <c r="A108" s="209"/>
      <c r="B108" s="210"/>
      <c r="C108" s="193"/>
      <c r="E108" s="221"/>
      <c r="F108" s="195"/>
      <c r="G108" s="221"/>
      <c r="H108" s="195"/>
      <c r="I108" s="207"/>
    </row>
    <row r="109" spans="1:9" s="220" customFormat="1" ht="14.25">
      <c r="A109" s="209"/>
      <c r="B109" s="210"/>
      <c r="C109" s="193" t="s">
        <v>899</v>
      </c>
      <c r="E109" s="221">
        <v>1</v>
      </c>
      <c r="F109" s="195"/>
      <c r="G109" s="223"/>
      <c r="H109" s="195"/>
      <c r="I109" s="207"/>
    </row>
    <row r="110" spans="1:9" s="220" customFormat="1" ht="14.25">
      <c r="A110" s="209"/>
      <c r="B110" s="210"/>
      <c r="C110" s="193"/>
      <c r="E110" s="221"/>
      <c r="F110" s="195"/>
      <c r="G110" s="223"/>
      <c r="H110" s="195"/>
      <c r="I110" s="207"/>
    </row>
    <row r="111" spans="1:9" s="220" customFormat="1" ht="144" customHeight="1">
      <c r="A111" s="209" t="s">
        <v>1040</v>
      </c>
      <c r="B111" s="214" t="s">
        <v>393</v>
      </c>
      <c r="C111" s="193"/>
      <c r="E111" s="221"/>
      <c r="F111" s="195"/>
      <c r="G111" s="223"/>
      <c r="H111" s="195"/>
      <c r="I111" s="207"/>
    </row>
    <row r="112" spans="1:9" s="220" customFormat="1" ht="14.25">
      <c r="A112" s="209"/>
      <c r="B112" s="210"/>
      <c r="C112" s="193" t="s">
        <v>1086</v>
      </c>
      <c r="E112" s="221">
        <v>24</v>
      </c>
      <c r="F112" s="195"/>
      <c r="G112" s="223"/>
      <c r="H112" s="195"/>
      <c r="I112" s="207"/>
    </row>
    <row r="113" spans="1:9" s="220" customFormat="1" ht="14.25">
      <c r="A113" s="209"/>
      <c r="B113" s="210"/>
      <c r="C113" s="193"/>
      <c r="E113" s="221"/>
      <c r="F113" s="195"/>
      <c r="G113" s="223"/>
      <c r="H113" s="195"/>
      <c r="I113" s="207"/>
    </row>
    <row r="114" spans="1:9" s="220" customFormat="1" ht="14.25">
      <c r="A114" s="209"/>
      <c r="B114" s="210"/>
      <c r="C114" s="193"/>
      <c r="E114" s="221"/>
      <c r="F114" s="195"/>
      <c r="G114" s="223"/>
      <c r="H114" s="195"/>
      <c r="I114" s="207"/>
    </row>
    <row r="115" spans="1:9" s="220" customFormat="1" ht="14.25">
      <c r="A115" s="209"/>
      <c r="B115" s="210"/>
      <c r="C115" s="193"/>
      <c r="E115" s="221"/>
      <c r="F115" s="195"/>
      <c r="G115" s="221"/>
      <c r="H115" s="195"/>
      <c r="I115" s="207"/>
    </row>
    <row r="116" spans="1:9" s="220" customFormat="1" ht="45.75" customHeight="1">
      <c r="A116" s="209" t="s">
        <v>1040</v>
      </c>
      <c r="B116" s="144" t="s">
        <v>317</v>
      </c>
      <c r="C116" s="193"/>
      <c r="E116" s="221"/>
      <c r="F116" s="195"/>
      <c r="G116" s="221"/>
      <c r="H116" s="195"/>
      <c r="I116" s="207"/>
    </row>
    <row r="117" spans="1:9" s="220" customFormat="1" ht="14.25">
      <c r="A117" s="222"/>
      <c r="B117" s="210"/>
      <c r="C117" s="193" t="s">
        <v>1086</v>
      </c>
      <c r="E117" s="221">
        <v>7</v>
      </c>
      <c r="F117" s="195"/>
      <c r="G117" s="223"/>
      <c r="H117" s="195"/>
      <c r="I117" s="207"/>
    </row>
    <row r="118" spans="1:9" s="220" customFormat="1" ht="14.25">
      <c r="A118" s="222"/>
      <c r="B118" s="210"/>
      <c r="C118" s="193"/>
      <c r="E118" s="221"/>
      <c r="F118" s="195"/>
      <c r="G118" s="221"/>
      <c r="H118" s="195"/>
      <c r="I118" s="207"/>
    </row>
    <row r="119" spans="1:9" s="220" customFormat="1" ht="75" customHeight="1">
      <c r="A119" s="209" t="s">
        <v>1042</v>
      </c>
      <c r="B119" s="144" t="s">
        <v>318</v>
      </c>
      <c r="C119" s="193"/>
      <c r="E119" s="221"/>
      <c r="F119" s="195"/>
      <c r="G119" s="221"/>
      <c r="H119" s="195"/>
      <c r="I119" s="207"/>
    </row>
    <row r="120" spans="1:9" s="220" customFormat="1" ht="14.25">
      <c r="A120" s="222"/>
      <c r="B120" s="210"/>
      <c r="C120" s="193" t="s">
        <v>1086</v>
      </c>
      <c r="E120" s="221">
        <v>22</v>
      </c>
      <c r="F120" s="195"/>
      <c r="G120" s="223"/>
      <c r="H120" s="195"/>
      <c r="I120" s="207"/>
    </row>
    <row r="121" spans="1:9" s="220" customFormat="1" ht="14.25">
      <c r="A121" s="209"/>
      <c r="B121" s="210"/>
      <c r="C121" s="193"/>
      <c r="E121" s="221"/>
      <c r="F121" s="195"/>
      <c r="G121" s="221"/>
      <c r="H121" s="195"/>
      <c r="I121" s="207"/>
    </row>
    <row r="122" spans="1:9" s="220" customFormat="1" ht="60.75" customHeight="1">
      <c r="A122" s="218" t="s">
        <v>1051</v>
      </c>
      <c r="B122" s="144" t="s">
        <v>319</v>
      </c>
      <c r="C122" s="193"/>
      <c r="D122" s="230"/>
      <c r="E122" s="195"/>
      <c r="F122" s="221"/>
      <c r="G122" s="231"/>
      <c r="H122" s="195"/>
      <c r="I122" s="207"/>
    </row>
    <row r="123" spans="1:9" s="220" customFormat="1" ht="14.25" customHeight="1">
      <c r="A123" s="218"/>
      <c r="B123" s="144" t="s">
        <v>320</v>
      </c>
      <c r="C123" s="193" t="s">
        <v>1045</v>
      </c>
      <c r="D123" s="230"/>
      <c r="E123" s="195">
        <v>19</v>
      </c>
      <c r="F123" s="221"/>
      <c r="G123" s="231"/>
      <c r="H123" s="195"/>
      <c r="I123" s="207"/>
    </row>
    <row r="124" spans="1:11" s="220" customFormat="1" ht="14.25">
      <c r="A124" s="218"/>
      <c r="B124" s="144" t="s">
        <v>394</v>
      </c>
      <c r="C124" s="193" t="s">
        <v>1045</v>
      </c>
      <c r="E124" s="221">
        <v>24</v>
      </c>
      <c r="F124" s="195"/>
      <c r="G124" s="223"/>
      <c r="H124" s="195"/>
      <c r="I124" s="207"/>
      <c r="K124" s="88"/>
    </row>
    <row r="125" spans="1:9" s="220" customFormat="1" ht="14.25">
      <c r="A125" s="218"/>
      <c r="B125" s="144" t="s">
        <v>321</v>
      </c>
      <c r="C125" s="193" t="s">
        <v>1045</v>
      </c>
      <c r="D125" s="230"/>
      <c r="E125" s="195">
        <v>73</v>
      </c>
      <c r="F125" s="221">
        <v>180</v>
      </c>
      <c r="G125" s="231"/>
      <c r="H125" s="207"/>
      <c r="I125" s="207"/>
    </row>
    <row r="126" spans="1:9" s="220" customFormat="1" ht="14.25">
      <c r="A126" s="218"/>
      <c r="B126" s="144"/>
      <c r="C126" s="193"/>
      <c r="D126" s="230"/>
      <c r="E126" s="195"/>
      <c r="F126" s="221"/>
      <c r="G126" s="231"/>
      <c r="H126" s="207"/>
      <c r="I126" s="207"/>
    </row>
    <row r="127" spans="1:9" s="220" customFormat="1" ht="159.75" customHeight="1">
      <c r="A127" s="209" t="s">
        <v>1055</v>
      </c>
      <c r="B127" s="144" t="s">
        <v>35</v>
      </c>
      <c r="C127" s="193"/>
      <c r="E127" s="221"/>
      <c r="F127" s="195"/>
      <c r="G127" s="221"/>
      <c r="H127" s="195"/>
      <c r="I127" s="207"/>
    </row>
    <row r="128" spans="1:9" s="220" customFormat="1" ht="14.25">
      <c r="A128" s="218"/>
      <c r="B128" s="210" t="s">
        <v>842</v>
      </c>
      <c r="C128" s="193" t="s">
        <v>1045</v>
      </c>
      <c r="E128" s="221">
        <v>103</v>
      </c>
      <c r="F128" s="195"/>
      <c r="G128" s="223"/>
      <c r="H128" s="195"/>
      <c r="I128" s="207"/>
    </row>
    <row r="129" spans="1:9" s="220" customFormat="1" ht="14.25">
      <c r="A129" s="218"/>
      <c r="B129" s="210" t="s">
        <v>322</v>
      </c>
      <c r="C129" s="193" t="s">
        <v>1045</v>
      </c>
      <c r="E129" s="221">
        <v>27</v>
      </c>
      <c r="F129" s="195"/>
      <c r="G129" s="223"/>
      <c r="H129" s="195"/>
      <c r="I129" s="207"/>
    </row>
    <row r="130" spans="1:9" s="220" customFormat="1" ht="14.25">
      <c r="A130" s="218"/>
      <c r="B130" s="210" t="s">
        <v>323</v>
      </c>
      <c r="C130" s="193" t="s">
        <v>1045</v>
      </c>
      <c r="E130" s="221">
        <v>95</v>
      </c>
      <c r="F130" s="195"/>
      <c r="G130" s="223"/>
      <c r="H130" s="195"/>
      <c r="I130" s="207"/>
    </row>
    <row r="131" spans="1:9" s="220" customFormat="1" ht="14.25">
      <c r="A131" s="218"/>
      <c r="B131" s="210" t="s">
        <v>395</v>
      </c>
      <c r="C131" s="193" t="s">
        <v>1045</v>
      </c>
      <c r="E131" s="221">
        <v>5</v>
      </c>
      <c r="F131" s="195"/>
      <c r="G131" s="223"/>
      <c r="H131" s="195"/>
      <c r="I131" s="207"/>
    </row>
    <row r="132" spans="1:9" s="220" customFormat="1" ht="14.25">
      <c r="A132" s="218"/>
      <c r="B132" s="210"/>
      <c r="C132" s="193"/>
      <c r="E132" s="221"/>
      <c r="F132" s="195"/>
      <c r="G132" s="223"/>
      <c r="H132" s="195"/>
      <c r="I132" s="207"/>
    </row>
    <row r="133" spans="1:9" s="220" customFormat="1" ht="87" customHeight="1">
      <c r="A133" s="209" t="s">
        <v>1057</v>
      </c>
      <c r="B133" s="214" t="s">
        <v>325</v>
      </c>
      <c r="C133" s="193"/>
      <c r="E133" s="221"/>
      <c r="F133" s="195"/>
      <c r="G133" s="221"/>
      <c r="H133" s="195"/>
      <c r="I133" s="207"/>
    </row>
    <row r="134" spans="1:9" s="220" customFormat="1" ht="14.25">
      <c r="A134" s="218"/>
      <c r="B134" s="210"/>
      <c r="C134" s="193"/>
      <c r="E134" s="221"/>
      <c r="F134" s="195"/>
      <c r="G134" s="221"/>
      <c r="H134" s="195"/>
      <c r="I134" s="207"/>
    </row>
    <row r="135" spans="1:9" s="220" customFormat="1" ht="14.25">
      <c r="A135" s="218"/>
      <c r="B135" s="210" t="s">
        <v>850</v>
      </c>
      <c r="C135" s="203" t="s">
        <v>1045</v>
      </c>
      <c r="D135" s="212"/>
      <c r="E135" s="232">
        <v>95</v>
      </c>
      <c r="F135" s="206"/>
      <c r="G135" s="217"/>
      <c r="H135" s="206"/>
      <c r="I135" s="207"/>
    </row>
    <row r="136" spans="1:9" s="220" customFormat="1" ht="14.25">
      <c r="A136" s="218"/>
      <c r="B136" s="210"/>
      <c r="C136" s="193"/>
      <c r="E136" s="221"/>
      <c r="F136" s="195"/>
      <c r="G136" s="221"/>
      <c r="H136" s="195"/>
      <c r="I136" s="207"/>
    </row>
    <row r="137" spans="1:9" s="220" customFormat="1" ht="42.75">
      <c r="A137" s="209" t="s">
        <v>1059</v>
      </c>
      <c r="B137" s="144" t="s">
        <v>326</v>
      </c>
      <c r="C137" s="193"/>
      <c r="E137" s="221"/>
      <c r="F137" s="195"/>
      <c r="G137" s="221"/>
      <c r="H137" s="195"/>
      <c r="I137" s="207"/>
    </row>
    <row r="138" spans="1:9" s="220" customFormat="1" ht="14.25">
      <c r="A138" s="209"/>
      <c r="B138" s="144"/>
      <c r="C138" s="193"/>
      <c r="E138" s="221"/>
      <c r="F138" s="195"/>
      <c r="G138" s="221"/>
      <c r="H138" s="195"/>
      <c r="I138" s="207"/>
    </row>
    <row r="139" spans="1:9" s="220" customFormat="1" ht="14.25">
      <c r="A139" s="209"/>
      <c r="B139" s="144"/>
      <c r="C139" s="193" t="s">
        <v>899</v>
      </c>
      <c r="E139" s="221">
        <v>369</v>
      </c>
      <c r="F139" s="195"/>
      <c r="G139" s="223"/>
      <c r="H139" s="195"/>
      <c r="I139" s="207"/>
    </row>
    <row r="140" spans="1:9" s="220" customFormat="1" ht="14.25">
      <c r="A140" s="209"/>
      <c r="B140" s="144"/>
      <c r="C140" s="193"/>
      <c r="E140" s="221"/>
      <c r="F140" s="195"/>
      <c r="G140" s="221"/>
      <c r="H140" s="195"/>
      <c r="I140" s="207"/>
    </row>
    <row r="141" spans="1:9" s="220" customFormat="1" ht="39.75" customHeight="1">
      <c r="A141" s="209" t="s">
        <v>1063</v>
      </c>
      <c r="B141" s="144" t="s">
        <v>327</v>
      </c>
      <c r="C141" s="193"/>
      <c r="E141" s="221"/>
      <c r="F141" s="195"/>
      <c r="G141" s="221"/>
      <c r="H141" s="195"/>
      <c r="I141" s="207"/>
    </row>
    <row r="142" spans="1:9" s="220" customFormat="1" ht="14.25">
      <c r="A142" s="209"/>
      <c r="B142" s="210"/>
      <c r="C142" s="193" t="s">
        <v>899</v>
      </c>
      <c r="E142" s="221">
        <v>15</v>
      </c>
      <c r="F142" s="195"/>
      <c r="G142" s="223"/>
      <c r="H142" s="195"/>
      <c r="I142" s="207"/>
    </row>
    <row r="143" spans="1:9" s="220" customFormat="1" ht="14.25">
      <c r="A143" s="218"/>
      <c r="B143" s="210"/>
      <c r="C143" s="193"/>
      <c r="E143" s="221"/>
      <c r="F143" s="195"/>
      <c r="G143" s="221"/>
      <c r="H143" s="195"/>
      <c r="I143" s="207"/>
    </row>
    <row r="144" spans="1:9" s="220" customFormat="1" ht="18.75" customHeight="1">
      <c r="A144" s="209" t="s">
        <v>1128</v>
      </c>
      <c r="B144" s="144" t="s">
        <v>396</v>
      </c>
      <c r="C144" s="193"/>
      <c r="E144" s="221"/>
      <c r="F144" s="195"/>
      <c r="G144" s="221"/>
      <c r="H144" s="195"/>
      <c r="I144" s="207"/>
    </row>
    <row r="145" spans="1:9" s="220" customFormat="1" ht="14.25">
      <c r="A145" s="209"/>
      <c r="B145" s="210"/>
      <c r="C145" s="193"/>
      <c r="E145" s="221"/>
      <c r="F145" s="195"/>
      <c r="G145" s="221"/>
      <c r="H145" s="195"/>
      <c r="I145" s="207"/>
    </row>
    <row r="146" spans="1:9" s="220" customFormat="1" ht="14.25">
      <c r="A146" s="209"/>
      <c r="B146" s="210"/>
      <c r="C146" s="193" t="s">
        <v>899</v>
      </c>
      <c r="E146" s="221">
        <v>3</v>
      </c>
      <c r="F146" s="195"/>
      <c r="G146" s="223"/>
      <c r="H146" s="195"/>
      <c r="I146" s="207"/>
    </row>
    <row r="147" spans="1:9" s="220" customFormat="1" ht="14.25">
      <c r="A147" s="209"/>
      <c r="B147" s="210"/>
      <c r="C147" s="193"/>
      <c r="E147" s="221"/>
      <c r="F147" s="195"/>
      <c r="G147" s="221"/>
      <c r="H147" s="195"/>
      <c r="I147" s="207"/>
    </row>
    <row r="148" spans="1:9" s="220" customFormat="1" ht="50.25" customHeight="1">
      <c r="A148" s="218" t="s">
        <v>1069</v>
      </c>
      <c r="B148" s="144" t="s">
        <v>331</v>
      </c>
      <c r="C148" s="193"/>
      <c r="E148" s="221"/>
      <c r="F148" s="195"/>
      <c r="G148" s="221"/>
      <c r="H148" s="195"/>
      <c r="I148" s="207"/>
    </row>
    <row r="149" spans="1:9" s="220" customFormat="1" ht="14.25">
      <c r="A149" s="218"/>
      <c r="B149" s="210"/>
      <c r="C149" s="193"/>
      <c r="E149" s="221"/>
      <c r="F149" s="195"/>
      <c r="G149" s="221"/>
      <c r="H149" s="195"/>
      <c r="I149" s="207"/>
    </row>
    <row r="150" spans="1:9" s="220" customFormat="1" ht="14.25">
      <c r="A150" s="218"/>
      <c r="B150" s="210"/>
      <c r="C150" s="193" t="s">
        <v>899</v>
      </c>
      <c r="E150" s="221">
        <v>11</v>
      </c>
      <c r="F150" s="195"/>
      <c r="G150" s="223"/>
      <c r="H150" s="195"/>
      <c r="I150" s="207"/>
    </row>
    <row r="151" spans="1:9" s="220" customFormat="1" ht="53.25" customHeight="1">
      <c r="A151" s="218" t="s">
        <v>1087</v>
      </c>
      <c r="B151" s="144" t="s">
        <v>397</v>
      </c>
      <c r="C151" s="193"/>
      <c r="E151" s="221"/>
      <c r="F151" s="195"/>
      <c r="G151" s="221"/>
      <c r="H151" s="195"/>
      <c r="I151" s="207"/>
    </row>
    <row r="152" spans="1:9" s="220" customFormat="1" ht="14.25">
      <c r="A152" s="218"/>
      <c r="B152" s="210"/>
      <c r="C152" s="193" t="s">
        <v>1086</v>
      </c>
      <c r="E152" s="221">
        <v>19</v>
      </c>
      <c r="F152" s="195"/>
      <c r="G152" s="223"/>
      <c r="H152" s="195"/>
      <c r="I152" s="207"/>
    </row>
    <row r="153" spans="1:9" s="220" customFormat="1" ht="14.25">
      <c r="A153" s="218"/>
      <c r="B153" s="210"/>
      <c r="C153" s="193"/>
      <c r="E153" s="221"/>
      <c r="F153" s="195"/>
      <c r="G153" s="221"/>
      <c r="H153" s="195"/>
      <c r="I153" s="207"/>
    </row>
    <row r="154" spans="1:11" s="239" customFormat="1" ht="34.5" customHeight="1">
      <c r="A154" s="218" t="s">
        <v>1089</v>
      </c>
      <c r="B154" s="144" t="s">
        <v>333</v>
      </c>
      <c r="C154" s="233"/>
      <c r="D154" s="234"/>
      <c r="E154" s="235"/>
      <c r="F154" s="235"/>
      <c r="G154" s="236"/>
      <c r="H154" s="235"/>
      <c r="I154" s="235"/>
      <c r="J154" s="237"/>
      <c r="K154" s="238"/>
    </row>
    <row r="155" spans="1:10" s="220" customFormat="1" ht="14.25">
      <c r="A155" s="209"/>
      <c r="B155" s="210"/>
      <c r="C155" s="203" t="s">
        <v>899</v>
      </c>
      <c r="D155" s="212"/>
      <c r="E155" s="205">
        <v>1</v>
      </c>
      <c r="F155" s="206"/>
      <c r="G155" s="205"/>
      <c r="H155" s="206"/>
      <c r="I155" s="207"/>
      <c r="J155"/>
    </row>
    <row r="156" spans="1:10" s="220" customFormat="1" ht="14.25">
      <c r="A156" s="209"/>
      <c r="B156" s="210"/>
      <c r="C156" s="203"/>
      <c r="D156" s="212"/>
      <c r="E156" s="205"/>
      <c r="F156" s="206"/>
      <c r="G156" s="205"/>
      <c r="H156" s="206"/>
      <c r="I156" s="207"/>
      <c r="J156"/>
    </row>
    <row r="157" spans="1:10" s="220" customFormat="1" ht="129.75" customHeight="1">
      <c r="A157" s="218" t="s">
        <v>1091</v>
      </c>
      <c r="B157" s="144" t="s">
        <v>334</v>
      </c>
      <c r="C157" s="203"/>
      <c r="D157" s="212"/>
      <c r="E157" s="205"/>
      <c r="F157" s="206"/>
      <c r="G157" s="205"/>
      <c r="H157" s="206"/>
      <c r="I157" s="207"/>
      <c r="J157"/>
    </row>
    <row r="158" spans="1:10" s="220" customFormat="1" ht="14.25">
      <c r="A158" s="209"/>
      <c r="B158" s="210" t="s">
        <v>335</v>
      </c>
      <c r="C158" s="203" t="s">
        <v>899</v>
      </c>
      <c r="D158" s="212"/>
      <c r="E158" s="205">
        <v>1</v>
      </c>
      <c r="F158" s="206"/>
      <c r="G158" s="205"/>
      <c r="H158" s="206"/>
      <c r="I158" s="207"/>
      <c r="J158"/>
    </row>
    <row r="159" spans="1:10" s="220" customFormat="1" ht="14.25">
      <c r="A159" s="209"/>
      <c r="B159" s="210" t="s">
        <v>398</v>
      </c>
      <c r="C159" s="203" t="s">
        <v>899</v>
      </c>
      <c r="D159" s="212"/>
      <c r="E159" s="205">
        <v>1</v>
      </c>
      <c r="F159" s="206"/>
      <c r="G159" s="205"/>
      <c r="H159" s="206"/>
      <c r="I159" s="207"/>
      <c r="J159"/>
    </row>
    <row r="160" spans="1:10" s="220" customFormat="1" ht="14.25">
      <c r="A160" s="209"/>
      <c r="B160" s="210" t="s">
        <v>336</v>
      </c>
      <c r="C160" s="203" t="s">
        <v>899</v>
      </c>
      <c r="D160" s="212"/>
      <c r="E160" s="205">
        <v>3</v>
      </c>
      <c r="F160" s="206"/>
      <c r="G160" s="205"/>
      <c r="H160" s="206"/>
      <c r="I160" s="207"/>
      <c r="J160"/>
    </row>
    <row r="161" spans="1:10" s="220" customFormat="1" ht="14.25">
      <c r="A161" s="209"/>
      <c r="B161" s="210"/>
      <c r="C161" s="203"/>
      <c r="D161" s="212"/>
      <c r="E161" s="205"/>
      <c r="F161" s="206"/>
      <c r="G161" s="205"/>
      <c r="H161" s="206"/>
      <c r="I161" s="207"/>
      <c r="J161"/>
    </row>
    <row r="162" spans="1:10" s="220" customFormat="1" ht="84.75" customHeight="1">
      <c r="A162" s="218" t="s">
        <v>1093</v>
      </c>
      <c r="B162" s="144" t="s">
        <v>399</v>
      </c>
      <c r="C162" s="203"/>
      <c r="D162" s="212"/>
      <c r="E162" s="205"/>
      <c r="F162" s="206"/>
      <c r="G162" s="205"/>
      <c r="H162" s="206"/>
      <c r="I162" s="207"/>
      <c r="J162"/>
    </row>
    <row r="163" spans="1:10" s="220" customFormat="1" ht="14.25">
      <c r="A163" s="209"/>
      <c r="B163" s="210"/>
      <c r="C163" s="203"/>
      <c r="D163" s="212"/>
      <c r="E163" s="205"/>
      <c r="F163" s="206"/>
      <c r="G163" s="205"/>
      <c r="H163" s="206"/>
      <c r="I163" s="207"/>
      <c r="J163"/>
    </row>
    <row r="164" spans="1:10" s="220" customFormat="1" ht="14.25">
      <c r="A164" s="209"/>
      <c r="B164" s="210"/>
      <c r="C164" s="203" t="s">
        <v>899</v>
      </c>
      <c r="D164" s="212"/>
      <c r="E164" s="205">
        <v>3</v>
      </c>
      <c r="F164" s="206"/>
      <c r="G164" s="205"/>
      <c r="H164" s="206"/>
      <c r="I164" s="207"/>
      <c r="J164"/>
    </row>
    <row r="165" spans="1:10" s="220" customFormat="1" ht="115.5" customHeight="1">
      <c r="A165" s="218" t="s">
        <v>1095</v>
      </c>
      <c r="B165" s="144" t="s">
        <v>400</v>
      </c>
      <c r="C165" s="203"/>
      <c r="D165" s="212"/>
      <c r="E165" s="205"/>
      <c r="F165" s="206"/>
      <c r="G165" s="205"/>
      <c r="H165" s="206"/>
      <c r="I165" s="207"/>
      <c r="J165"/>
    </row>
    <row r="166" spans="1:10" s="220" customFormat="1" ht="14.25">
      <c r="A166" s="209"/>
      <c r="B166" s="210"/>
      <c r="C166" s="203" t="s">
        <v>899</v>
      </c>
      <c r="D166" s="212"/>
      <c r="E166" s="205">
        <v>4</v>
      </c>
      <c r="F166" s="206"/>
      <c r="G166" s="205"/>
      <c r="H166" s="206"/>
      <c r="I166" s="207"/>
      <c r="J166"/>
    </row>
    <row r="167" spans="1:10" s="220" customFormat="1" ht="14.25">
      <c r="A167" s="209"/>
      <c r="B167" s="210"/>
      <c r="C167" s="203"/>
      <c r="D167" s="212"/>
      <c r="E167" s="205"/>
      <c r="F167" s="206"/>
      <c r="G167" s="205"/>
      <c r="H167" s="206"/>
      <c r="I167" s="207"/>
      <c r="J167"/>
    </row>
    <row r="168" spans="1:10" s="220" customFormat="1" ht="85.5">
      <c r="A168" s="218" t="s">
        <v>1097</v>
      </c>
      <c r="B168" s="144" t="s">
        <v>401</v>
      </c>
      <c r="C168" s="203"/>
      <c r="D168" s="212"/>
      <c r="E168" s="205"/>
      <c r="F168" s="206"/>
      <c r="G168" s="205"/>
      <c r="H168" s="206"/>
      <c r="I168" s="207"/>
      <c r="J168"/>
    </row>
    <row r="169" spans="1:10" s="220" customFormat="1" ht="14.25">
      <c r="A169" s="209"/>
      <c r="B169" s="144" t="s">
        <v>402</v>
      </c>
      <c r="C169" s="203" t="s">
        <v>899</v>
      </c>
      <c r="D169" s="212"/>
      <c r="E169" s="205">
        <v>1</v>
      </c>
      <c r="F169" s="206"/>
      <c r="G169" s="205"/>
      <c r="H169" s="206"/>
      <c r="I169" s="207"/>
      <c r="J169"/>
    </row>
    <row r="170" spans="1:10" s="220" customFormat="1" ht="14.25">
      <c r="A170" s="209"/>
      <c r="B170" s="210"/>
      <c r="C170" s="203"/>
      <c r="D170" s="212"/>
      <c r="E170" s="205"/>
      <c r="F170" s="206"/>
      <c r="G170" s="205"/>
      <c r="H170" s="206"/>
      <c r="I170" s="207"/>
      <c r="J170"/>
    </row>
    <row r="171" spans="1:10" s="220" customFormat="1" ht="87" customHeight="1">
      <c r="A171" s="218" t="s">
        <v>1099</v>
      </c>
      <c r="B171" s="144" t="s">
        <v>403</v>
      </c>
      <c r="C171" s="203"/>
      <c r="D171" s="212"/>
      <c r="E171" s="205"/>
      <c r="F171" s="206"/>
      <c r="G171" s="205"/>
      <c r="H171" s="206"/>
      <c r="I171" s="207"/>
      <c r="J171"/>
    </row>
    <row r="172" spans="1:9" s="258" customFormat="1" ht="18.75" customHeight="1">
      <c r="A172" s="218"/>
      <c r="B172" s="144" t="s">
        <v>404</v>
      </c>
      <c r="C172" s="193" t="s">
        <v>899</v>
      </c>
      <c r="D172" s="246"/>
      <c r="E172" s="221">
        <v>3</v>
      </c>
      <c r="F172" s="231">
        <v>320</v>
      </c>
      <c r="G172" s="221"/>
      <c r="H172" s="195"/>
      <c r="I172" s="195"/>
    </row>
    <row r="173" spans="1:9" s="258" customFormat="1" ht="14.25" customHeight="1">
      <c r="A173" s="218"/>
      <c r="B173" s="210" t="s">
        <v>405</v>
      </c>
      <c r="C173" s="193" t="s">
        <v>899</v>
      </c>
      <c r="D173" s="246"/>
      <c r="E173" s="221">
        <v>3</v>
      </c>
      <c r="F173" s="231">
        <v>350</v>
      </c>
      <c r="G173" s="221"/>
      <c r="H173" s="195"/>
      <c r="I173" s="195"/>
    </row>
    <row r="174" spans="1:9" s="258" customFormat="1" ht="17.25" customHeight="1">
      <c r="A174" s="218"/>
      <c r="B174" s="210" t="s">
        <v>406</v>
      </c>
      <c r="C174" s="193" t="s">
        <v>899</v>
      </c>
      <c r="D174" s="246"/>
      <c r="E174" s="205">
        <v>3</v>
      </c>
      <c r="F174" s="231">
        <v>380</v>
      </c>
      <c r="G174" s="221"/>
      <c r="H174" s="195"/>
      <c r="I174" s="195"/>
    </row>
    <row r="175" spans="1:10" s="220" customFormat="1" ht="14.25">
      <c r="A175" s="209"/>
      <c r="B175" s="210"/>
      <c r="C175" s="203"/>
      <c r="D175" s="212"/>
      <c r="E175" s="205"/>
      <c r="F175" s="206"/>
      <c r="G175" s="205"/>
      <c r="H175" s="206"/>
      <c r="I175" s="207"/>
      <c r="J175"/>
    </row>
    <row r="176" spans="1:10" s="220" customFormat="1" ht="87.75" customHeight="1">
      <c r="A176" s="218" t="s">
        <v>1101</v>
      </c>
      <c r="B176" s="144" t="s">
        <v>339</v>
      </c>
      <c r="C176" s="203"/>
      <c r="D176" s="212"/>
      <c r="E176" s="205"/>
      <c r="F176" s="206"/>
      <c r="G176" s="205"/>
      <c r="H176" s="206"/>
      <c r="I176" s="207"/>
      <c r="J176"/>
    </row>
    <row r="177" spans="1:10" s="220" customFormat="1" ht="14.25">
      <c r="A177" s="209"/>
      <c r="B177" s="144" t="s">
        <v>340</v>
      </c>
      <c r="C177" s="193" t="s">
        <v>899</v>
      </c>
      <c r="D177" s="212"/>
      <c r="E177" s="205">
        <v>2</v>
      </c>
      <c r="F177" s="206"/>
      <c r="G177" s="221"/>
      <c r="H177" s="206"/>
      <c r="I177" s="207"/>
      <c r="J177"/>
    </row>
    <row r="178" spans="1:10" s="220" customFormat="1" ht="14.25">
      <c r="A178" s="209"/>
      <c r="B178" s="210" t="s">
        <v>341</v>
      </c>
      <c r="C178" s="193" t="s">
        <v>899</v>
      </c>
      <c r="D178" s="212"/>
      <c r="E178" s="205">
        <v>2</v>
      </c>
      <c r="F178" s="206"/>
      <c r="G178" s="221"/>
      <c r="H178" s="206"/>
      <c r="I178" s="207"/>
      <c r="J178"/>
    </row>
    <row r="179" spans="1:10" s="220" customFormat="1" ht="14.25">
      <c r="A179" s="209"/>
      <c r="B179" s="210" t="s">
        <v>342</v>
      </c>
      <c r="C179" s="193" t="s">
        <v>899</v>
      </c>
      <c r="D179" s="212"/>
      <c r="E179" s="205">
        <v>2</v>
      </c>
      <c r="F179" s="206"/>
      <c r="G179" s="221"/>
      <c r="H179" s="206"/>
      <c r="I179" s="207"/>
      <c r="J179"/>
    </row>
    <row r="180" spans="1:10" s="220" customFormat="1" ht="14.25">
      <c r="A180" s="209"/>
      <c r="B180" s="210"/>
      <c r="C180" s="193"/>
      <c r="D180" s="212"/>
      <c r="E180" s="205"/>
      <c r="F180" s="206"/>
      <c r="G180" s="221"/>
      <c r="H180" s="206"/>
      <c r="I180" s="207"/>
      <c r="J180"/>
    </row>
    <row r="181" spans="1:10" s="220" customFormat="1" ht="145.5" customHeight="1">
      <c r="A181" s="218" t="s">
        <v>1103</v>
      </c>
      <c r="B181" s="214" t="s">
        <v>338</v>
      </c>
      <c r="C181" s="193"/>
      <c r="D181" s="212"/>
      <c r="E181" s="205"/>
      <c r="F181" s="206"/>
      <c r="G181" s="221"/>
      <c r="H181" s="206"/>
      <c r="I181" s="207"/>
      <c r="J181"/>
    </row>
    <row r="182" spans="1:10" s="220" customFormat="1" ht="14.25">
      <c r="A182" s="209"/>
      <c r="B182" s="210"/>
      <c r="C182" s="193" t="s">
        <v>1086</v>
      </c>
      <c r="D182" s="212"/>
      <c r="E182" s="205">
        <v>10</v>
      </c>
      <c r="F182" s="206"/>
      <c r="G182" s="221"/>
      <c r="H182" s="206"/>
      <c r="I182" s="207"/>
      <c r="J182" s="88"/>
    </row>
    <row r="183" spans="1:10" s="220" customFormat="1" ht="14.25">
      <c r="A183" s="209"/>
      <c r="B183" s="210"/>
      <c r="C183" s="193"/>
      <c r="D183" s="212"/>
      <c r="E183" s="205"/>
      <c r="F183" s="206"/>
      <c r="G183" s="221"/>
      <c r="H183" s="206"/>
      <c r="I183" s="207"/>
      <c r="J183"/>
    </row>
    <row r="184" spans="1:10" s="220" customFormat="1" ht="204" customHeight="1">
      <c r="A184" s="218" t="s">
        <v>1105</v>
      </c>
      <c r="B184" s="144" t="s">
        <v>343</v>
      </c>
      <c r="C184" s="193"/>
      <c r="D184" s="212"/>
      <c r="E184" s="205"/>
      <c r="F184" s="206"/>
      <c r="G184" s="221"/>
      <c r="H184" s="206"/>
      <c r="I184" s="207"/>
      <c r="J184"/>
    </row>
    <row r="185" spans="1:10" s="220" customFormat="1" ht="14.25">
      <c r="A185" s="209"/>
      <c r="B185" s="210"/>
      <c r="C185" s="193" t="s">
        <v>899</v>
      </c>
      <c r="D185" s="212"/>
      <c r="E185" s="205">
        <v>5</v>
      </c>
      <c r="F185" s="206"/>
      <c r="G185" s="221"/>
      <c r="H185" s="206"/>
      <c r="I185" s="207"/>
      <c r="J185"/>
    </row>
    <row r="186" spans="1:10" s="220" customFormat="1" ht="14.25">
      <c r="A186" s="209"/>
      <c r="B186" s="210"/>
      <c r="C186" s="193"/>
      <c r="D186" s="212"/>
      <c r="E186" s="205"/>
      <c r="F186" s="206"/>
      <c r="G186" s="221"/>
      <c r="H186" s="206"/>
      <c r="I186" s="207"/>
      <c r="J186"/>
    </row>
    <row r="187" spans="1:11" s="239" customFormat="1" ht="14.25">
      <c r="A187" s="240"/>
      <c r="B187" s="241"/>
      <c r="C187" s="233"/>
      <c r="D187" s="234"/>
      <c r="E187" s="235"/>
      <c r="F187" s="235"/>
      <c r="G187" s="236"/>
      <c r="H187" s="235"/>
      <c r="I187" s="235"/>
      <c r="J187" s="237"/>
      <c r="K187" s="238"/>
    </row>
    <row r="188" spans="1:9" s="220" customFormat="1" ht="15">
      <c r="A188" s="218"/>
      <c r="B188" s="211" t="s">
        <v>348</v>
      </c>
      <c r="C188" s="225"/>
      <c r="D188" s="226"/>
      <c r="E188" s="227"/>
      <c r="F188" s="228"/>
      <c r="G188" s="227"/>
      <c r="H188" s="228"/>
      <c r="I188" s="229">
        <f>SUM(I107:I186)</f>
        <v>0</v>
      </c>
    </row>
    <row r="189" spans="1:9" s="220" customFormat="1" ht="15">
      <c r="A189" s="218"/>
      <c r="B189" s="211"/>
      <c r="C189" s="225"/>
      <c r="D189" s="226"/>
      <c r="E189" s="227"/>
      <c r="F189" s="228"/>
      <c r="G189" s="227"/>
      <c r="H189" s="228"/>
      <c r="I189" s="229"/>
    </row>
    <row r="190" spans="1:9" s="220" customFormat="1" ht="15">
      <c r="A190" s="218"/>
      <c r="B190" s="208" t="s">
        <v>349</v>
      </c>
      <c r="C190" s="242"/>
      <c r="D190" s="243"/>
      <c r="E190" s="244"/>
      <c r="F190" s="245"/>
      <c r="G190" s="244"/>
      <c r="H190" s="245"/>
      <c r="I190" s="219"/>
    </row>
    <row r="191" spans="1:9" s="220" customFormat="1" ht="15">
      <c r="A191" s="218"/>
      <c r="B191" s="208"/>
      <c r="C191" s="242"/>
      <c r="D191" s="243"/>
      <c r="E191" s="244"/>
      <c r="F191" s="245"/>
      <c r="G191" s="244"/>
      <c r="H191" s="245"/>
      <c r="I191" s="219"/>
    </row>
    <row r="192" spans="1:9" s="220" customFormat="1" ht="89.25" customHeight="1">
      <c r="A192" s="209" t="s">
        <v>1037</v>
      </c>
      <c r="B192" s="144" t="s">
        <v>36</v>
      </c>
      <c r="C192" s="242"/>
      <c r="D192" s="243"/>
      <c r="E192" s="244"/>
      <c r="F192" s="245"/>
      <c r="G192" s="244"/>
      <c r="H192" s="245"/>
      <c r="I192" s="219"/>
    </row>
    <row r="193" spans="1:9" s="220" customFormat="1" ht="258.75" customHeight="1">
      <c r="A193" s="218"/>
      <c r="B193" s="144" t="s">
        <v>33</v>
      </c>
      <c r="C193" s="242"/>
      <c r="D193" s="243"/>
      <c r="E193" s="244"/>
      <c r="F193" s="245"/>
      <c r="G193" s="244"/>
      <c r="H193" s="245"/>
      <c r="I193" s="219"/>
    </row>
    <row r="194" spans="1:9" s="247" customFormat="1" ht="17.25" customHeight="1">
      <c r="A194" s="209"/>
      <c r="B194" s="210" t="s">
        <v>351</v>
      </c>
      <c r="C194" s="193"/>
      <c r="D194" s="246"/>
      <c r="E194" s="195"/>
      <c r="F194" s="221"/>
      <c r="G194" s="231"/>
      <c r="H194" s="195"/>
      <c r="I194" s="207"/>
    </row>
    <row r="195" spans="1:9" s="247" customFormat="1" ht="12.75" customHeight="1">
      <c r="A195" s="209"/>
      <c r="B195" s="210" t="s">
        <v>352</v>
      </c>
      <c r="C195" s="193"/>
      <c r="D195" s="246"/>
      <c r="E195" s="195"/>
      <c r="F195" s="221"/>
      <c r="G195" s="231"/>
      <c r="H195" s="195"/>
      <c r="I195" s="207"/>
    </row>
    <row r="196" spans="1:9" s="247" customFormat="1" ht="14.25" customHeight="1">
      <c r="A196" s="209"/>
      <c r="B196" s="210" t="s">
        <v>353</v>
      </c>
      <c r="C196" s="193" t="s">
        <v>888</v>
      </c>
      <c r="D196" s="246"/>
      <c r="E196" s="195">
        <v>7</v>
      </c>
      <c r="F196" s="221"/>
      <c r="G196" s="231"/>
      <c r="H196" s="195"/>
      <c r="I196" s="207"/>
    </row>
    <row r="197" spans="1:9" s="220" customFormat="1" ht="15">
      <c r="A197" s="218"/>
      <c r="B197" s="208"/>
      <c r="C197" s="242"/>
      <c r="D197" s="243"/>
      <c r="E197" s="244"/>
      <c r="F197" s="245"/>
      <c r="G197" s="244"/>
      <c r="H197" s="245"/>
      <c r="I197" s="219"/>
    </row>
    <row r="198" spans="1:9" s="220" customFormat="1" ht="104.25" customHeight="1">
      <c r="A198" s="209" t="s">
        <v>1040</v>
      </c>
      <c r="B198" s="144" t="s">
        <v>407</v>
      </c>
      <c r="C198" s="242"/>
      <c r="D198" s="243"/>
      <c r="E198" s="244"/>
      <c r="F198" s="245"/>
      <c r="G198" s="244"/>
      <c r="H198" s="245"/>
      <c r="I198" s="219"/>
    </row>
    <row r="199" spans="1:9" s="220" customFormat="1" ht="15">
      <c r="A199" s="218"/>
      <c r="B199" s="208"/>
      <c r="C199" s="242" t="s">
        <v>899</v>
      </c>
      <c r="D199" s="243"/>
      <c r="E199" s="244">
        <v>16</v>
      </c>
      <c r="F199" s="245"/>
      <c r="G199" s="244"/>
      <c r="H199" s="245"/>
      <c r="I199" s="219"/>
    </row>
    <row r="200" spans="1:9" s="220" customFormat="1" ht="15">
      <c r="A200" s="218"/>
      <c r="B200" s="208"/>
      <c r="C200" s="242"/>
      <c r="D200" s="243"/>
      <c r="E200" s="244"/>
      <c r="F200" s="245"/>
      <c r="G200" s="244"/>
      <c r="H200" s="245"/>
      <c r="I200" s="219"/>
    </row>
    <row r="201" spans="1:9" s="220" customFormat="1" ht="88.5" customHeight="1">
      <c r="A201" s="209" t="s">
        <v>1042</v>
      </c>
      <c r="B201" s="144" t="s">
        <v>408</v>
      </c>
      <c r="C201" s="242"/>
      <c r="D201" s="243"/>
      <c r="E201" s="244"/>
      <c r="F201" s="245"/>
      <c r="G201" s="244"/>
      <c r="H201" s="245"/>
      <c r="I201" s="219"/>
    </row>
    <row r="202" spans="1:9" s="220" customFormat="1" ht="14.25">
      <c r="A202" s="209"/>
      <c r="B202" s="144"/>
      <c r="C202" s="242" t="s">
        <v>899</v>
      </c>
      <c r="D202" s="243"/>
      <c r="E202" s="244">
        <v>1</v>
      </c>
      <c r="F202" s="245"/>
      <c r="G202" s="244"/>
      <c r="H202" s="245"/>
      <c r="I202" s="219"/>
    </row>
    <row r="203" spans="1:9" s="220" customFormat="1" ht="15">
      <c r="A203" s="218"/>
      <c r="B203" s="208"/>
      <c r="C203" s="242"/>
      <c r="D203" s="243"/>
      <c r="E203" s="244"/>
      <c r="F203" s="245"/>
      <c r="G203" s="244"/>
      <c r="H203" s="245"/>
      <c r="I203" s="219"/>
    </row>
    <row r="204" spans="1:9" s="220" customFormat="1" ht="64.5" customHeight="1">
      <c r="A204" s="209" t="s">
        <v>1051</v>
      </c>
      <c r="B204" s="144" t="s">
        <v>409</v>
      </c>
      <c r="C204" s="242"/>
      <c r="D204" s="243"/>
      <c r="E204" s="244"/>
      <c r="F204" s="245"/>
      <c r="G204" s="244"/>
      <c r="H204" s="245"/>
      <c r="I204" s="219"/>
    </row>
    <row r="205" spans="1:9" s="220" customFormat="1" ht="15">
      <c r="A205" s="218"/>
      <c r="B205" s="208"/>
      <c r="C205" s="242" t="s">
        <v>899</v>
      </c>
      <c r="D205" s="243"/>
      <c r="E205" s="244">
        <v>13</v>
      </c>
      <c r="F205" s="245"/>
      <c r="G205" s="244"/>
      <c r="H205" s="245"/>
      <c r="I205" s="219"/>
    </row>
    <row r="206" spans="1:9" s="220" customFormat="1" ht="15">
      <c r="A206" s="218"/>
      <c r="B206" s="208"/>
      <c r="C206" s="242"/>
      <c r="D206" s="243"/>
      <c r="E206" s="244"/>
      <c r="F206" s="245"/>
      <c r="G206" s="244"/>
      <c r="H206" s="245"/>
      <c r="I206" s="219"/>
    </row>
    <row r="207" spans="1:9" s="220" customFormat="1" ht="107.25" customHeight="1">
      <c r="A207" s="209" t="s">
        <v>1055</v>
      </c>
      <c r="B207" s="144" t="s">
        <v>362</v>
      </c>
      <c r="C207" s="242"/>
      <c r="D207" s="243"/>
      <c r="E207" s="244"/>
      <c r="F207" s="245"/>
      <c r="G207" s="244"/>
      <c r="H207" s="245"/>
      <c r="I207" s="219"/>
    </row>
    <row r="208" spans="1:9" s="247" customFormat="1" ht="14.25">
      <c r="A208" s="218"/>
      <c r="B208" s="144" t="s">
        <v>363</v>
      </c>
      <c r="C208" s="193" t="s">
        <v>899</v>
      </c>
      <c r="E208" s="221">
        <v>17</v>
      </c>
      <c r="F208" s="195"/>
      <c r="G208" s="221"/>
      <c r="H208" s="195"/>
      <c r="I208" s="207"/>
    </row>
    <row r="209" spans="1:9" s="220" customFormat="1" ht="15">
      <c r="A209" s="218"/>
      <c r="B209" s="208"/>
      <c r="C209" s="242"/>
      <c r="D209" s="243"/>
      <c r="E209" s="244"/>
      <c r="F209" s="245"/>
      <c r="G209" s="244"/>
      <c r="H209" s="245"/>
      <c r="I209" s="219"/>
    </row>
    <row r="210" spans="1:9" s="220" customFormat="1" ht="57">
      <c r="A210" s="209" t="s">
        <v>1057</v>
      </c>
      <c r="B210" s="144" t="s">
        <v>365</v>
      </c>
      <c r="C210" s="242"/>
      <c r="D210" s="243"/>
      <c r="E210" s="244"/>
      <c r="F210" s="245"/>
      <c r="G210" s="244"/>
      <c r="H210" s="245"/>
      <c r="I210" s="219"/>
    </row>
    <row r="211" spans="1:9" s="220" customFormat="1" ht="15">
      <c r="A211" s="218"/>
      <c r="B211" s="208"/>
      <c r="C211" s="242" t="s">
        <v>899</v>
      </c>
      <c r="D211" s="243"/>
      <c r="E211" s="244">
        <v>17</v>
      </c>
      <c r="F211" s="245"/>
      <c r="G211" s="244"/>
      <c r="H211" s="245"/>
      <c r="I211" s="219"/>
    </row>
    <row r="212" spans="1:9" s="220" customFormat="1" ht="15">
      <c r="A212" s="218"/>
      <c r="B212" s="208"/>
      <c r="C212" s="242"/>
      <c r="D212" s="243"/>
      <c r="E212" s="244"/>
      <c r="F212" s="245"/>
      <c r="G212" s="244"/>
      <c r="H212" s="245"/>
      <c r="I212" s="219"/>
    </row>
    <row r="213" spans="1:9" s="220" customFormat="1" ht="28.5">
      <c r="A213" s="209" t="s">
        <v>1059</v>
      </c>
      <c r="B213" s="144" t="s">
        <v>366</v>
      </c>
      <c r="C213" s="242"/>
      <c r="D213" s="243"/>
      <c r="E213" s="244"/>
      <c r="F213" s="245"/>
      <c r="G213" s="244"/>
      <c r="H213" s="245"/>
      <c r="I213" s="219"/>
    </row>
    <row r="214" spans="1:9" s="220" customFormat="1" ht="15">
      <c r="A214" s="218"/>
      <c r="B214" s="208"/>
      <c r="C214" s="242" t="s">
        <v>899</v>
      </c>
      <c r="D214" s="243"/>
      <c r="E214" s="244">
        <v>17</v>
      </c>
      <c r="F214" s="245"/>
      <c r="G214" s="244"/>
      <c r="H214" s="245"/>
      <c r="I214" s="219"/>
    </row>
    <row r="215" spans="1:9" s="220" customFormat="1" ht="15">
      <c r="A215" s="218"/>
      <c r="B215" s="208"/>
      <c r="C215" s="242"/>
      <c r="D215" s="243"/>
      <c r="E215" s="244"/>
      <c r="F215" s="245"/>
      <c r="G215" s="244"/>
      <c r="H215" s="245"/>
      <c r="I215" s="219"/>
    </row>
    <row r="216" spans="1:9" s="220" customFormat="1" ht="320.25" customHeight="1">
      <c r="A216" s="209" t="s">
        <v>1063</v>
      </c>
      <c r="B216" s="144" t="s">
        <v>410</v>
      </c>
      <c r="C216" s="242"/>
      <c r="D216" s="243"/>
      <c r="E216" s="244"/>
      <c r="F216" s="245"/>
      <c r="G216" s="244"/>
      <c r="H216" s="245"/>
      <c r="I216" s="219"/>
    </row>
    <row r="217" spans="1:9" s="220" customFormat="1" ht="28.5">
      <c r="A217" s="218"/>
      <c r="B217" s="144" t="s">
        <v>411</v>
      </c>
      <c r="C217" s="242"/>
      <c r="D217" s="243"/>
      <c r="E217" s="244"/>
      <c r="F217" s="245"/>
      <c r="G217" s="244"/>
      <c r="H217" s="245"/>
      <c r="I217" s="219"/>
    </row>
    <row r="218" spans="1:9" s="220" customFormat="1" ht="14.25">
      <c r="A218" s="218"/>
      <c r="B218" s="259" t="s">
        <v>412</v>
      </c>
      <c r="C218" s="242" t="s">
        <v>1045</v>
      </c>
      <c r="D218" s="243"/>
      <c r="E218" s="244">
        <v>1</v>
      </c>
      <c r="F218" s="245"/>
      <c r="G218" s="244"/>
      <c r="H218" s="245"/>
      <c r="I218" s="219"/>
    </row>
    <row r="219" spans="1:9" s="220" customFormat="1" ht="14.25">
      <c r="A219" s="218"/>
      <c r="B219" s="259" t="s">
        <v>413</v>
      </c>
      <c r="C219" s="242" t="s">
        <v>1045</v>
      </c>
      <c r="D219" s="243"/>
      <c r="E219" s="244">
        <v>1</v>
      </c>
      <c r="F219" s="245"/>
      <c r="G219" s="244"/>
      <c r="H219" s="245"/>
      <c r="I219" s="219"/>
    </row>
    <row r="220" spans="1:9" s="220" customFormat="1" ht="15">
      <c r="A220" s="218"/>
      <c r="B220" s="208"/>
      <c r="C220" s="242"/>
      <c r="D220" s="243"/>
      <c r="E220" s="244"/>
      <c r="F220" s="245"/>
      <c r="G220" s="244"/>
      <c r="H220" s="245"/>
      <c r="I220" s="219"/>
    </row>
    <row r="221" spans="1:9" s="220" customFormat="1" ht="15">
      <c r="A221" s="218"/>
      <c r="B221" s="208"/>
      <c r="C221" s="242"/>
      <c r="D221" s="243"/>
      <c r="E221" s="244"/>
      <c r="F221" s="245"/>
      <c r="G221" s="244"/>
      <c r="H221" s="245"/>
      <c r="I221" s="219"/>
    </row>
    <row r="222" spans="1:9" s="220" customFormat="1" ht="187.5" customHeight="1">
      <c r="A222" s="209" t="s">
        <v>1128</v>
      </c>
      <c r="B222" s="144" t="s">
        <v>414</v>
      </c>
      <c r="C222" s="242"/>
      <c r="D222" s="243"/>
      <c r="E222" s="244"/>
      <c r="F222" s="245"/>
      <c r="G222" s="244"/>
      <c r="H222" s="245"/>
      <c r="I222" s="219"/>
    </row>
    <row r="223" spans="1:9" s="220" customFormat="1" ht="28.5">
      <c r="A223" s="218"/>
      <c r="B223" s="210" t="s">
        <v>415</v>
      </c>
      <c r="C223" s="242"/>
      <c r="D223" s="243"/>
      <c r="E223" s="244"/>
      <c r="F223" s="245"/>
      <c r="G223" s="244"/>
      <c r="H223" s="245"/>
      <c r="I223" s="219"/>
    </row>
    <row r="224" spans="1:9" s="220" customFormat="1" ht="14.25">
      <c r="A224" s="218"/>
      <c r="B224" s="259" t="s">
        <v>416</v>
      </c>
      <c r="C224" s="242" t="s">
        <v>1045</v>
      </c>
      <c r="D224" s="243"/>
      <c r="E224" s="244">
        <v>2</v>
      </c>
      <c r="F224" s="245"/>
      <c r="G224" s="244"/>
      <c r="H224" s="245"/>
      <c r="I224" s="219"/>
    </row>
    <row r="225" spans="1:9" s="220" customFormat="1" ht="14.25">
      <c r="A225" s="218"/>
      <c r="B225" s="259" t="s">
        <v>417</v>
      </c>
      <c r="C225" s="242" t="s">
        <v>1045</v>
      </c>
      <c r="D225" s="243"/>
      <c r="E225" s="244">
        <v>2</v>
      </c>
      <c r="F225" s="245"/>
      <c r="G225" s="244"/>
      <c r="H225" s="245"/>
      <c r="I225" s="219"/>
    </row>
    <row r="226" spans="1:9" s="220" customFormat="1" ht="14.25">
      <c r="A226" s="218"/>
      <c r="B226" s="259" t="s">
        <v>418</v>
      </c>
      <c r="C226" s="242" t="s">
        <v>1045</v>
      </c>
      <c r="D226" s="243"/>
      <c r="E226" s="244">
        <v>1</v>
      </c>
      <c r="F226" s="245"/>
      <c r="G226" s="244"/>
      <c r="H226" s="245"/>
      <c r="I226" s="219"/>
    </row>
    <row r="227" spans="1:9" s="220" customFormat="1" ht="15">
      <c r="A227" s="218"/>
      <c r="B227" s="208"/>
      <c r="C227" s="242"/>
      <c r="D227" s="243"/>
      <c r="E227" s="244"/>
      <c r="F227" s="245"/>
      <c r="G227" s="244"/>
      <c r="H227" s="245"/>
      <c r="I227" s="219"/>
    </row>
    <row r="228" spans="1:9" s="220" customFormat="1" ht="15">
      <c r="A228" s="218"/>
      <c r="B228" s="208" t="s">
        <v>369</v>
      </c>
      <c r="C228" s="242"/>
      <c r="D228" s="243"/>
      <c r="E228" s="244"/>
      <c r="F228" s="245"/>
      <c r="G228" s="244"/>
      <c r="H228" s="245"/>
      <c r="I228" s="219">
        <f>SUM(I192:I227)</f>
        <v>0</v>
      </c>
    </row>
    <row r="229" spans="1:9" s="220" customFormat="1" ht="15">
      <c r="A229" s="218"/>
      <c r="B229" s="196"/>
      <c r="C229" s="242"/>
      <c r="D229" s="243"/>
      <c r="E229" s="244"/>
      <c r="F229" s="245"/>
      <c r="G229" s="244"/>
      <c r="H229" s="245"/>
      <c r="I229" s="219"/>
    </row>
    <row r="230" spans="1:9" s="220" customFormat="1" ht="15">
      <c r="A230" s="218"/>
      <c r="B230" s="196"/>
      <c r="C230" s="242"/>
      <c r="D230" s="243"/>
      <c r="E230" s="244"/>
      <c r="F230" s="245"/>
      <c r="G230" s="244"/>
      <c r="H230" s="245"/>
      <c r="I230" s="219"/>
    </row>
    <row r="231" spans="1:9" s="220" customFormat="1" ht="15">
      <c r="A231" s="218"/>
      <c r="B231" s="196"/>
      <c r="C231" s="242"/>
      <c r="D231" s="243"/>
      <c r="E231" s="244"/>
      <c r="F231" s="245"/>
      <c r="G231" s="244"/>
      <c r="H231" s="245"/>
      <c r="I231" s="219"/>
    </row>
    <row r="232" spans="1:9" s="220" customFormat="1" ht="15">
      <c r="A232" s="218"/>
      <c r="B232" s="196"/>
      <c r="C232" s="242"/>
      <c r="D232" s="243"/>
      <c r="E232" s="244"/>
      <c r="F232" s="245"/>
      <c r="G232" s="244"/>
      <c r="H232" s="245"/>
      <c r="I232" s="219"/>
    </row>
    <row r="233" spans="1:9" s="220" customFormat="1" ht="15">
      <c r="A233" s="218"/>
      <c r="B233" s="196"/>
      <c r="C233" s="242"/>
      <c r="D233" s="243"/>
      <c r="E233" s="244"/>
      <c r="F233" s="245"/>
      <c r="G233" s="244"/>
      <c r="H233" s="245"/>
      <c r="I233" s="219"/>
    </row>
    <row r="234" spans="1:9" s="220" customFormat="1" ht="15">
      <c r="A234" s="218"/>
      <c r="B234" s="251"/>
      <c r="C234" s="242"/>
      <c r="D234" s="243"/>
      <c r="E234" s="244"/>
      <c r="F234" s="245"/>
      <c r="G234" s="244"/>
      <c r="H234" s="245"/>
      <c r="I234" s="252"/>
    </row>
    <row r="235" spans="1:9" s="220" customFormat="1" ht="15">
      <c r="A235" s="222"/>
      <c r="B235" s="253" t="s">
        <v>370</v>
      </c>
      <c r="C235" s="242"/>
      <c r="D235" s="243"/>
      <c r="E235" s="244"/>
      <c r="F235" s="245"/>
      <c r="G235" s="244"/>
      <c r="H235" s="245"/>
      <c r="I235" s="254"/>
    </row>
    <row r="236" spans="1:9" s="220" customFormat="1" ht="15">
      <c r="A236" s="222"/>
      <c r="B236" s="253"/>
      <c r="C236" s="242"/>
      <c r="D236" s="243"/>
      <c r="E236" s="244"/>
      <c r="F236" s="245"/>
      <c r="G236" s="244"/>
      <c r="H236" s="245"/>
      <c r="I236" s="254"/>
    </row>
    <row r="237" spans="1:9" s="220" customFormat="1" ht="15">
      <c r="A237" s="222"/>
      <c r="B237" s="253" t="s">
        <v>371</v>
      </c>
      <c r="C237" s="242"/>
      <c r="D237" s="243"/>
      <c r="E237" s="244"/>
      <c r="F237" s="245"/>
      <c r="G237" s="244"/>
      <c r="H237" s="245"/>
      <c r="I237" s="254">
        <f>I46</f>
        <v>0</v>
      </c>
    </row>
    <row r="238" spans="1:9" s="220" customFormat="1" ht="15">
      <c r="A238" s="222"/>
      <c r="B238" s="253"/>
      <c r="C238" s="242"/>
      <c r="D238" s="243"/>
      <c r="E238" s="244"/>
      <c r="F238" s="245"/>
      <c r="G238" s="244"/>
      <c r="H238" s="245"/>
      <c r="I238" s="254"/>
    </row>
    <row r="239" spans="1:9" s="220" customFormat="1" ht="15">
      <c r="A239" s="222"/>
      <c r="B239" s="253" t="s">
        <v>372</v>
      </c>
      <c r="C239" s="242"/>
      <c r="D239" s="243"/>
      <c r="E239" s="244"/>
      <c r="F239" s="245"/>
      <c r="G239" s="244"/>
      <c r="H239" s="245"/>
      <c r="I239" s="254">
        <f>I100</f>
        <v>0</v>
      </c>
    </row>
    <row r="240" spans="1:9" s="220" customFormat="1" ht="15">
      <c r="A240" s="222"/>
      <c r="B240" s="255"/>
      <c r="C240" s="242"/>
      <c r="D240" s="243"/>
      <c r="E240" s="244"/>
      <c r="F240" s="245"/>
      <c r="G240" s="244"/>
      <c r="H240" s="245"/>
      <c r="I240" s="254"/>
    </row>
    <row r="241" spans="1:9" s="220" customFormat="1" ht="15">
      <c r="A241" s="222"/>
      <c r="B241" s="253" t="s">
        <v>373</v>
      </c>
      <c r="C241" s="242"/>
      <c r="D241" s="243"/>
      <c r="E241" s="244"/>
      <c r="F241" s="245"/>
      <c r="G241" s="244"/>
      <c r="H241" s="245"/>
      <c r="I241" s="254">
        <f>I188</f>
        <v>0</v>
      </c>
    </row>
    <row r="242" spans="1:9" s="220" customFormat="1" ht="15">
      <c r="A242" s="222"/>
      <c r="B242" s="253"/>
      <c r="C242" s="242"/>
      <c r="D242" s="243"/>
      <c r="E242" s="244"/>
      <c r="F242" s="245"/>
      <c r="G242" s="244"/>
      <c r="H242" s="245"/>
      <c r="I242" s="219"/>
    </row>
    <row r="243" spans="1:9" s="220" customFormat="1" ht="15">
      <c r="A243" s="222"/>
      <c r="B243" s="253" t="s">
        <v>374</v>
      </c>
      <c r="C243" s="242"/>
      <c r="D243" s="243"/>
      <c r="E243" s="244"/>
      <c r="F243" s="245"/>
      <c r="G243" s="244"/>
      <c r="H243" s="245"/>
      <c r="I243" s="254">
        <f>I228</f>
        <v>0</v>
      </c>
    </row>
    <row r="244" spans="1:9" s="220" customFormat="1" ht="15">
      <c r="A244" s="222"/>
      <c r="B244" s="253"/>
      <c r="C244" s="242"/>
      <c r="D244" s="243"/>
      <c r="E244" s="244"/>
      <c r="F244" s="245"/>
      <c r="G244" s="244"/>
      <c r="H244" s="245"/>
      <c r="I244" s="219"/>
    </row>
    <row r="245" spans="1:9" s="220" customFormat="1" ht="15">
      <c r="A245" s="222"/>
      <c r="B245" s="253"/>
      <c r="C245" s="242"/>
      <c r="D245" s="243"/>
      <c r="E245" s="244"/>
      <c r="F245" s="245"/>
      <c r="G245" s="244"/>
      <c r="H245" s="245"/>
      <c r="I245" s="219"/>
    </row>
    <row r="246" spans="1:9" s="220" customFormat="1" ht="15">
      <c r="A246" s="222"/>
      <c r="B246" s="253"/>
      <c r="C246" s="242"/>
      <c r="D246" s="243"/>
      <c r="E246" s="244"/>
      <c r="F246" s="245"/>
      <c r="G246" s="244"/>
      <c r="H246" s="245"/>
      <c r="I246" s="219"/>
    </row>
    <row r="247" spans="1:9" s="220" customFormat="1" ht="15">
      <c r="A247" s="222"/>
      <c r="B247" s="256" t="s">
        <v>375</v>
      </c>
      <c r="C247" s="225"/>
      <c r="D247" s="226"/>
      <c r="E247" s="227"/>
      <c r="F247" s="228"/>
      <c r="G247" s="227"/>
      <c r="H247" s="228"/>
      <c r="I247" s="257">
        <f>SUM(I237:I243)</f>
        <v>0</v>
      </c>
    </row>
    <row r="248" spans="1:9" s="220" customFormat="1" ht="15">
      <c r="A248" s="222"/>
      <c r="B248" s="255"/>
      <c r="C248" s="242"/>
      <c r="D248" s="243"/>
      <c r="E248" s="244"/>
      <c r="F248" s="245"/>
      <c r="G248" s="244"/>
      <c r="H248" s="245"/>
      <c r="I248" s="219"/>
    </row>
    <row r="249" spans="1:9" s="220" customFormat="1" ht="15">
      <c r="A249" s="222"/>
      <c r="B249" s="253"/>
      <c r="C249" s="242"/>
      <c r="D249" s="243"/>
      <c r="E249" s="901" t="s">
        <v>918</v>
      </c>
      <c r="F249" s="901"/>
      <c r="G249" s="901"/>
      <c r="H249" s="245"/>
      <c r="I249" s="254"/>
    </row>
    <row r="250" spans="1:9" s="213" customFormat="1" ht="14.25">
      <c r="A250" s="222"/>
      <c r="B250" s="192"/>
      <c r="C250" s="193"/>
      <c r="E250" s="195"/>
      <c r="F250" s="195"/>
      <c r="G250" s="195"/>
      <c r="H250" s="195"/>
      <c r="I250" s="195"/>
    </row>
    <row r="251" spans="1:9" s="213" customFormat="1" ht="14.25">
      <c r="A251" s="192"/>
      <c r="B251" s="192"/>
      <c r="C251" s="193"/>
      <c r="E251" s="195"/>
      <c r="F251" s="195"/>
      <c r="G251" s="195"/>
      <c r="H251" s="195"/>
      <c r="I251" s="195"/>
    </row>
    <row r="252" spans="1:9" s="213" customFormat="1" ht="14.25">
      <c r="A252" s="192"/>
      <c r="B252" s="192"/>
      <c r="C252" s="193"/>
      <c r="E252" s="195"/>
      <c r="F252" s="195"/>
      <c r="G252" s="195"/>
      <c r="H252" s="195"/>
      <c r="I252" s="195"/>
    </row>
    <row r="253" spans="1:9" s="213" customFormat="1" ht="14.25">
      <c r="A253" s="192"/>
      <c r="B253" s="192"/>
      <c r="C253" s="193"/>
      <c r="E253" s="902" t="s">
        <v>919</v>
      </c>
      <c r="F253" s="902"/>
      <c r="G253" s="902"/>
      <c r="H253" s="195"/>
      <c r="I253" s="195"/>
    </row>
    <row r="254" spans="1:9" s="213" customFormat="1" ht="14.25">
      <c r="A254" s="192"/>
      <c r="B254" s="192"/>
      <c r="C254" s="193"/>
      <c r="E254" s="195"/>
      <c r="F254" s="195"/>
      <c r="G254" s="195"/>
      <c r="H254" s="195"/>
      <c r="I254" s="195"/>
    </row>
    <row r="255" spans="1:9" s="213" customFormat="1" ht="14.25">
      <c r="A255" s="192"/>
      <c r="B255" s="192"/>
      <c r="C255" s="193"/>
      <c r="E255" s="195"/>
      <c r="F255" s="195"/>
      <c r="G255" s="195"/>
      <c r="H255" s="195"/>
      <c r="I255" s="195"/>
    </row>
    <row r="256" spans="1:9" s="213" customFormat="1" ht="14.25">
      <c r="A256" s="192"/>
      <c r="B256" s="192"/>
      <c r="C256" s="193"/>
      <c r="E256" s="195"/>
      <c r="F256" s="195"/>
      <c r="G256" s="195"/>
      <c r="H256" s="195"/>
      <c r="I256" s="195"/>
    </row>
    <row r="257" spans="1:9" s="213" customFormat="1" ht="14.25">
      <c r="A257" s="192"/>
      <c r="B257" s="192"/>
      <c r="C257" s="193"/>
      <c r="E257" s="195"/>
      <c r="F257" s="195"/>
      <c r="G257" s="195"/>
      <c r="H257" s="195"/>
      <c r="I257" s="195"/>
    </row>
    <row r="258" spans="1:9" s="213" customFormat="1" ht="14.25">
      <c r="A258" s="192"/>
      <c r="B258" s="192"/>
      <c r="C258" s="193"/>
      <c r="E258" s="195"/>
      <c r="F258" s="195"/>
      <c r="G258" s="195"/>
      <c r="H258" s="195"/>
      <c r="I258" s="195"/>
    </row>
    <row r="259" spans="1:9" s="213" customFormat="1" ht="14.25">
      <c r="A259" s="192"/>
      <c r="B259" s="192"/>
      <c r="C259" s="193"/>
      <c r="E259" s="195"/>
      <c r="F259" s="195"/>
      <c r="G259" s="195"/>
      <c r="H259" s="195"/>
      <c r="I259" s="195"/>
    </row>
    <row r="260" spans="1:9" s="213" customFormat="1" ht="14.25">
      <c r="A260" s="192"/>
      <c r="B260" s="192"/>
      <c r="C260" s="193"/>
      <c r="E260" s="195"/>
      <c r="F260" s="195"/>
      <c r="G260" s="195"/>
      <c r="H260" s="195"/>
      <c r="I260" s="195"/>
    </row>
    <row r="261" spans="1:9" s="213" customFormat="1" ht="14.25">
      <c r="A261" s="192"/>
      <c r="B261" s="192"/>
      <c r="C261" s="193"/>
      <c r="E261" s="195"/>
      <c r="F261" s="195"/>
      <c r="G261" s="195"/>
      <c r="H261" s="195"/>
      <c r="I261" s="195"/>
    </row>
    <row r="262" spans="1:9" s="213" customFormat="1" ht="14.25">
      <c r="A262" s="192"/>
      <c r="B262" s="192"/>
      <c r="C262" s="193"/>
      <c r="E262" s="195"/>
      <c r="F262" s="195"/>
      <c r="G262" s="195"/>
      <c r="H262" s="195"/>
      <c r="I262" s="195"/>
    </row>
    <row r="263" spans="1:9" s="213" customFormat="1" ht="14.25">
      <c r="A263" s="192"/>
      <c r="B263" s="192"/>
      <c r="C263" s="193"/>
      <c r="E263" s="195"/>
      <c r="F263" s="195"/>
      <c r="G263" s="195"/>
      <c r="H263" s="195"/>
      <c r="I263" s="195"/>
    </row>
    <row r="264" spans="1:9" s="213" customFormat="1" ht="14.25">
      <c r="A264" s="192"/>
      <c r="B264" s="192"/>
      <c r="C264" s="193"/>
      <c r="E264" s="195"/>
      <c r="F264" s="195"/>
      <c r="G264" s="195"/>
      <c r="H264" s="195"/>
      <c r="I264" s="195"/>
    </row>
    <row r="265" spans="1:9" s="213" customFormat="1" ht="14.25">
      <c r="A265" s="192"/>
      <c r="B265" s="192"/>
      <c r="C265" s="193"/>
      <c r="E265" s="195"/>
      <c r="F265" s="195"/>
      <c r="G265" s="195"/>
      <c r="H265" s="195"/>
      <c r="I265" s="195"/>
    </row>
    <row r="266" spans="1:9" s="213" customFormat="1" ht="14.25">
      <c r="A266" s="192"/>
      <c r="B266" s="192"/>
      <c r="C266" s="193"/>
      <c r="E266" s="195"/>
      <c r="F266" s="195"/>
      <c r="G266" s="195"/>
      <c r="H266" s="195"/>
      <c r="I266" s="195"/>
    </row>
    <row r="267" spans="1:9" s="213" customFormat="1" ht="14.25">
      <c r="A267" s="192"/>
      <c r="B267" s="192"/>
      <c r="C267" s="193"/>
      <c r="E267" s="195"/>
      <c r="F267" s="195"/>
      <c r="G267" s="195"/>
      <c r="H267" s="195"/>
      <c r="I267" s="195"/>
    </row>
    <row r="268" spans="1:9" s="213" customFormat="1" ht="14.25">
      <c r="A268" s="192"/>
      <c r="B268" s="192"/>
      <c r="C268" s="193"/>
      <c r="E268" s="195"/>
      <c r="F268" s="195"/>
      <c r="G268" s="195"/>
      <c r="H268" s="195"/>
      <c r="I268" s="195"/>
    </row>
    <row r="269" spans="1:9" s="213" customFormat="1" ht="14.25">
      <c r="A269" s="192"/>
      <c r="B269" s="192"/>
      <c r="C269" s="193"/>
      <c r="E269" s="195"/>
      <c r="F269" s="195"/>
      <c r="G269" s="195"/>
      <c r="H269" s="195"/>
      <c r="I269" s="195"/>
    </row>
    <row r="270" spans="1:9" s="213" customFormat="1" ht="14.25">
      <c r="A270" s="192"/>
      <c r="B270" s="192"/>
      <c r="C270" s="193"/>
      <c r="E270" s="195"/>
      <c r="F270" s="195"/>
      <c r="G270" s="195"/>
      <c r="H270" s="195"/>
      <c r="I270" s="195"/>
    </row>
    <row r="271" spans="1:9" s="213" customFormat="1" ht="14.25">
      <c r="A271" s="192"/>
      <c r="B271" s="192"/>
      <c r="C271" s="193"/>
      <c r="E271" s="195"/>
      <c r="F271" s="195"/>
      <c r="G271" s="195"/>
      <c r="H271" s="195"/>
      <c r="I271" s="195"/>
    </row>
    <row r="272" spans="1:9" s="213" customFormat="1" ht="14.25">
      <c r="A272" s="192"/>
      <c r="B272" s="192"/>
      <c r="C272" s="193"/>
      <c r="E272" s="195"/>
      <c r="F272" s="195"/>
      <c r="G272" s="195"/>
      <c r="H272" s="195"/>
      <c r="I272" s="195"/>
    </row>
    <row r="273" spans="1:9" s="213" customFormat="1" ht="14.25">
      <c r="A273" s="192"/>
      <c r="B273" s="192"/>
      <c r="C273" s="193"/>
      <c r="E273" s="195"/>
      <c r="F273" s="195"/>
      <c r="G273" s="195"/>
      <c r="H273" s="195"/>
      <c r="I273" s="195"/>
    </row>
    <row r="274" spans="1:9" s="213" customFormat="1" ht="14.25">
      <c r="A274" s="192"/>
      <c r="B274" s="192"/>
      <c r="C274" s="193"/>
      <c r="E274" s="195"/>
      <c r="F274" s="195"/>
      <c r="G274" s="195"/>
      <c r="H274" s="195"/>
      <c r="I274" s="195"/>
    </row>
    <row r="275" spans="1:9" s="213" customFormat="1" ht="14.25">
      <c r="A275" s="192"/>
      <c r="B275" s="192"/>
      <c r="C275" s="193"/>
      <c r="E275" s="195"/>
      <c r="F275" s="195"/>
      <c r="G275" s="195"/>
      <c r="H275" s="195"/>
      <c r="I275" s="195"/>
    </row>
    <row r="276" spans="1:9" s="213" customFormat="1" ht="14.25">
      <c r="A276" s="192"/>
      <c r="B276" s="192"/>
      <c r="C276" s="193"/>
      <c r="E276" s="195"/>
      <c r="F276" s="195"/>
      <c r="G276" s="195"/>
      <c r="H276" s="195"/>
      <c r="I276" s="195"/>
    </row>
    <row r="277" spans="1:9" s="213" customFormat="1" ht="14.25">
      <c r="A277" s="192"/>
      <c r="B277" s="192"/>
      <c r="C277" s="193"/>
      <c r="E277" s="195"/>
      <c r="F277" s="195"/>
      <c r="G277" s="195"/>
      <c r="H277" s="195"/>
      <c r="I277" s="195"/>
    </row>
    <row r="278" spans="1:9" s="213" customFormat="1" ht="14.25">
      <c r="A278" s="192"/>
      <c r="B278" s="192"/>
      <c r="C278" s="193"/>
      <c r="E278" s="195"/>
      <c r="F278" s="195"/>
      <c r="G278" s="195"/>
      <c r="H278" s="195"/>
      <c r="I278" s="195"/>
    </row>
    <row r="279" spans="1:9" s="213" customFormat="1" ht="14.25">
      <c r="A279" s="192"/>
      <c r="B279" s="192"/>
      <c r="C279" s="193"/>
      <c r="E279" s="195"/>
      <c r="F279" s="195"/>
      <c r="G279" s="195"/>
      <c r="H279" s="195"/>
      <c r="I279" s="195"/>
    </row>
    <row r="280" spans="1:9" s="213" customFormat="1" ht="14.25">
      <c r="A280" s="192"/>
      <c r="B280" s="192"/>
      <c r="C280" s="193"/>
      <c r="E280" s="195"/>
      <c r="F280" s="195"/>
      <c r="G280" s="195"/>
      <c r="H280" s="195"/>
      <c r="I280" s="195"/>
    </row>
    <row r="281" spans="1:9" s="213" customFormat="1" ht="14.25">
      <c r="A281" s="192"/>
      <c r="B281" s="192"/>
      <c r="C281" s="193"/>
      <c r="E281" s="195"/>
      <c r="F281" s="195"/>
      <c r="G281" s="195"/>
      <c r="H281" s="195"/>
      <c r="I281" s="195"/>
    </row>
    <row r="282" spans="1:9" s="213" customFormat="1" ht="14.25">
      <c r="A282" s="192"/>
      <c r="B282" s="192"/>
      <c r="C282" s="193"/>
      <c r="E282" s="195"/>
      <c r="F282" s="195"/>
      <c r="G282" s="195"/>
      <c r="H282" s="195"/>
      <c r="I282" s="195"/>
    </row>
    <row r="283" spans="1:9" s="213" customFormat="1" ht="14.25">
      <c r="A283" s="192"/>
      <c r="B283" s="192"/>
      <c r="C283" s="193"/>
      <c r="E283" s="195"/>
      <c r="F283" s="195"/>
      <c r="G283" s="195"/>
      <c r="H283" s="195"/>
      <c r="I283" s="195"/>
    </row>
    <row r="284" spans="1:9" s="213" customFormat="1" ht="14.25">
      <c r="A284" s="192"/>
      <c r="B284" s="192"/>
      <c r="C284" s="193"/>
      <c r="E284" s="195"/>
      <c r="F284" s="195"/>
      <c r="G284" s="195"/>
      <c r="H284" s="195"/>
      <c r="I284" s="195"/>
    </row>
    <row r="285" spans="1:9" s="213" customFormat="1" ht="14.25">
      <c r="A285" s="192"/>
      <c r="B285" s="192"/>
      <c r="C285" s="193"/>
      <c r="E285" s="195"/>
      <c r="F285" s="195"/>
      <c r="G285" s="195"/>
      <c r="H285" s="195"/>
      <c r="I285" s="195"/>
    </row>
    <row r="286" spans="1:9" s="213" customFormat="1" ht="14.25">
      <c r="A286" s="192"/>
      <c r="B286" s="192"/>
      <c r="C286" s="193"/>
      <c r="E286" s="195"/>
      <c r="F286" s="195"/>
      <c r="G286" s="195"/>
      <c r="H286" s="195"/>
      <c r="I286" s="195"/>
    </row>
    <row r="287" spans="1:9" s="213" customFormat="1" ht="14.25">
      <c r="A287" s="192"/>
      <c r="B287" s="192"/>
      <c r="C287" s="193"/>
      <c r="E287" s="195"/>
      <c r="F287" s="195"/>
      <c r="G287" s="195"/>
      <c r="H287" s="195"/>
      <c r="I287" s="195"/>
    </row>
    <row r="288" spans="1:9" s="213" customFormat="1" ht="14.25">
      <c r="A288" s="192"/>
      <c r="B288" s="192"/>
      <c r="C288" s="193"/>
      <c r="E288" s="195"/>
      <c r="F288" s="195"/>
      <c r="G288" s="195"/>
      <c r="H288" s="195"/>
      <c r="I288" s="195"/>
    </row>
    <row r="289" spans="1:9" s="213" customFormat="1" ht="14.25">
      <c r="A289" s="192"/>
      <c r="B289" s="192"/>
      <c r="C289" s="193"/>
      <c r="E289" s="195"/>
      <c r="F289" s="195"/>
      <c r="G289" s="195"/>
      <c r="H289" s="195"/>
      <c r="I289" s="195"/>
    </row>
    <row r="290" spans="1:9" s="213" customFormat="1" ht="14.25">
      <c r="A290" s="192"/>
      <c r="B290" s="192"/>
      <c r="C290" s="193"/>
      <c r="E290" s="195"/>
      <c r="F290" s="195"/>
      <c r="G290" s="195"/>
      <c r="H290" s="195"/>
      <c r="I290" s="195"/>
    </row>
    <row r="291" spans="1:9" s="213" customFormat="1" ht="14.25">
      <c r="A291" s="192"/>
      <c r="B291" s="192"/>
      <c r="C291" s="193"/>
      <c r="E291" s="195"/>
      <c r="F291" s="195"/>
      <c r="G291" s="195"/>
      <c r="H291" s="195"/>
      <c r="I291" s="195"/>
    </row>
    <row r="292" spans="1:9" s="213" customFormat="1" ht="14.25">
      <c r="A292" s="192"/>
      <c r="B292" s="192"/>
      <c r="C292" s="193"/>
      <c r="E292" s="195"/>
      <c r="F292" s="195"/>
      <c r="G292" s="195"/>
      <c r="H292" s="195"/>
      <c r="I292" s="195"/>
    </row>
    <row r="293" spans="1:9" s="213" customFormat="1" ht="14.25">
      <c r="A293" s="192"/>
      <c r="B293" s="192"/>
      <c r="C293" s="193"/>
      <c r="E293" s="195"/>
      <c r="F293" s="195"/>
      <c r="G293" s="195"/>
      <c r="H293" s="195"/>
      <c r="I293" s="195"/>
    </row>
    <row r="294" spans="1:9" s="213" customFormat="1" ht="14.25">
      <c r="A294" s="192"/>
      <c r="B294" s="192"/>
      <c r="C294" s="193"/>
      <c r="E294" s="195"/>
      <c r="F294" s="195"/>
      <c r="G294" s="195"/>
      <c r="H294" s="195"/>
      <c r="I294" s="195"/>
    </row>
    <row r="295" spans="1:9" s="213" customFormat="1" ht="14.25">
      <c r="A295" s="192"/>
      <c r="B295" s="192"/>
      <c r="C295" s="193"/>
      <c r="E295" s="195"/>
      <c r="F295" s="195"/>
      <c r="G295" s="195"/>
      <c r="H295" s="195"/>
      <c r="I295" s="195"/>
    </row>
    <row r="296" spans="1:9" s="213" customFormat="1" ht="14.25">
      <c r="A296" s="192"/>
      <c r="B296" s="192"/>
      <c r="C296" s="193"/>
      <c r="E296" s="195"/>
      <c r="F296" s="195"/>
      <c r="G296" s="195"/>
      <c r="H296" s="195"/>
      <c r="I296" s="195"/>
    </row>
    <row r="297" spans="1:9" s="213" customFormat="1" ht="14.25">
      <c r="A297" s="192"/>
      <c r="B297" s="192"/>
      <c r="C297" s="193"/>
      <c r="E297" s="195"/>
      <c r="F297" s="195"/>
      <c r="G297" s="195"/>
      <c r="H297" s="195"/>
      <c r="I297" s="195"/>
    </row>
    <row r="298" spans="1:9" s="213" customFormat="1" ht="14.25">
      <c r="A298" s="192"/>
      <c r="B298" s="192"/>
      <c r="C298" s="193"/>
      <c r="E298" s="195"/>
      <c r="F298" s="195"/>
      <c r="G298" s="195"/>
      <c r="H298" s="195"/>
      <c r="I298" s="195"/>
    </row>
    <row r="299" spans="1:9" s="213" customFormat="1" ht="14.25">
      <c r="A299" s="192"/>
      <c r="B299" s="192"/>
      <c r="C299" s="193"/>
      <c r="E299" s="195"/>
      <c r="F299" s="195"/>
      <c r="G299" s="195"/>
      <c r="H299" s="195"/>
      <c r="I299" s="195"/>
    </row>
    <row r="300" spans="1:9" s="213" customFormat="1" ht="14.25">
      <c r="A300" s="192"/>
      <c r="B300" s="192"/>
      <c r="C300" s="193"/>
      <c r="E300" s="195"/>
      <c r="F300" s="195"/>
      <c r="G300" s="195"/>
      <c r="H300" s="195"/>
      <c r="I300" s="195"/>
    </row>
    <row r="301" spans="1:9" s="213" customFormat="1" ht="14.25">
      <c r="A301" s="192"/>
      <c r="B301" s="192"/>
      <c r="C301" s="193"/>
      <c r="E301" s="195"/>
      <c r="F301" s="195"/>
      <c r="G301" s="195"/>
      <c r="H301" s="195"/>
      <c r="I301" s="195"/>
    </row>
    <row r="302" spans="1:9" s="213" customFormat="1" ht="14.25">
      <c r="A302" s="192"/>
      <c r="B302" s="192"/>
      <c r="C302" s="193"/>
      <c r="E302" s="195"/>
      <c r="F302" s="195"/>
      <c r="G302" s="195"/>
      <c r="H302" s="195"/>
      <c r="I302" s="195"/>
    </row>
    <row r="303" spans="1:9" s="213" customFormat="1" ht="14.25">
      <c r="A303" s="192"/>
      <c r="B303" s="192"/>
      <c r="C303" s="193"/>
      <c r="E303" s="195"/>
      <c r="F303" s="195"/>
      <c r="G303" s="195"/>
      <c r="H303" s="195"/>
      <c r="I303" s="195"/>
    </row>
    <row r="304" spans="1:9" s="213" customFormat="1" ht="14.25">
      <c r="A304" s="192"/>
      <c r="B304" s="192"/>
      <c r="C304" s="193"/>
      <c r="E304" s="195"/>
      <c r="F304" s="195"/>
      <c r="G304" s="195"/>
      <c r="H304" s="195"/>
      <c r="I304" s="195"/>
    </row>
    <row r="305" spans="1:9" s="213" customFormat="1" ht="14.25">
      <c r="A305" s="192"/>
      <c r="B305" s="192"/>
      <c r="C305" s="193"/>
      <c r="E305" s="195"/>
      <c r="F305" s="195"/>
      <c r="G305" s="195"/>
      <c r="H305" s="195"/>
      <c r="I305" s="195"/>
    </row>
    <row r="306" spans="1:9" s="213" customFormat="1" ht="14.25">
      <c r="A306" s="192"/>
      <c r="B306" s="192"/>
      <c r="C306" s="193"/>
      <c r="E306" s="195"/>
      <c r="F306" s="195"/>
      <c r="G306" s="195"/>
      <c r="H306" s="195"/>
      <c r="I306" s="195"/>
    </row>
    <row r="387" ht="14.25"/>
  </sheetData>
  <sheetProtection selectLockedCells="1" selectUnlockedCells="1"/>
  <mergeCells count="4">
    <mergeCell ref="B2:I2"/>
    <mergeCell ref="B4:I4"/>
    <mergeCell ref="E249:G249"/>
    <mergeCell ref="E253:G253"/>
  </mergeCells>
  <printOptions/>
  <pageMargins left="0.7479166666666667" right="0.5902777777777778" top="0.9840277777777777" bottom="0.39375" header="0.39375" footer="0.5118055555555555"/>
  <pageSetup horizontalDpi="300" verticalDpi="300" orientation="portrait" paperSize="9" scale="98" r:id="rId2"/>
  <headerFooter alignWithMargins="0">
    <oddHeader>&amp;LZOP : OŠ-RO ,    T.D. 59/17
INVESTITOR : O. Š. ROVIŠĆE, V. Nazora 1
GRAĐEVINA : O. Š. ROVIŠĆE Po+P+2  i  ŠKOLSKO-SPORTSKA DVORANA
LOKACIJA : ROVIŠĆE, V. Nazora 1, k.č.br. 564/1, k.o. Rovišće&amp;C                                                  &amp;R&amp;P</oddHeader>
  </headerFooter>
  <drawing r:id="rId1"/>
</worksheet>
</file>

<file path=xl/worksheets/sheet5.xml><?xml version="1.0" encoding="utf-8"?>
<worksheet xmlns="http://schemas.openxmlformats.org/spreadsheetml/2006/main" xmlns:r="http://schemas.openxmlformats.org/officeDocument/2006/relationships">
  <dimension ref="A1:P672"/>
  <sheetViews>
    <sheetView view="pageBreakPreview" zoomScale="85" zoomScaleSheetLayoutView="85" zoomScalePageLayoutView="0" workbookViewId="0" topLeftCell="A1">
      <selection activeCell="B3" sqref="B3"/>
    </sheetView>
  </sheetViews>
  <sheetFormatPr defaultColWidth="11.421875" defaultRowHeight="12.75"/>
  <cols>
    <col min="1" max="1" width="7.28125" style="260" customWidth="1"/>
    <col min="2" max="2" width="15.00390625" style="261" customWidth="1"/>
    <col min="3" max="3" width="14.57421875" style="261" customWidth="1"/>
    <col min="4" max="4" width="14.8515625" style="261" customWidth="1"/>
    <col min="5" max="5" width="9.421875" style="262" customWidth="1"/>
    <col min="6" max="6" width="10.28125" style="262" customWidth="1"/>
    <col min="7" max="7" width="11.00390625" style="263" customWidth="1"/>
    <col min="8" max="8" width="11.421875" style="263" customWidth="1"/>
    <col min="9" max="9" width="15.421875" style="261" customWidth="1"/>
    <col min="10" max="10" width="7.7109375" style="261" customWidth="1"/>
    <col min="11" max="11" width="5.00390625" style="261" customWidth="1"/>
    <col min="12" max="16384" width="11.421875" style="261" customWidth="1"/>
  </cols>
  <sheetData>
    <row r="1" spans="1:8" s="271" customFormat="1" ht="15.75" customHeight="1">
      <c r="A1" s="264" t="s">
        <v>419</v>
      </c>
      <c r="B1" s="265"/>
      <c r="C1" s="266" t="s">
        <v>420</v>
      </c>
      <c r="D1" s="267"/>
      <c r="E1" s="268" t="s">
        <v>421</v>
      </c>
      <c r="F1" s="269" t="s">
        <v>422</v>
      </c>
      <c r="G1" s="269" t="s">
        <v>423</v>
      </c>
      <c r="H1" s="270" t="s">
        <v>424</v>
      </c>
    </row>
    <row r="2" spans="1:8" s="276" customFormat="1" ht="10.5" customHeight="1">
      <c r="A2" s="272"/>
      <c r="B2" s="273"/>
      <c r="C2" s="274"/>
      <c r="D2" s="274"/>
      <c r="E2" s="272"/>
      <c r="F2" s="272"/>
      <c r="G2" s="275"/>
      <c r="H2" s="275"/>
    </row>
    <row r="3" spans="1:8" s="278" customFormat="1" ht="16.5">
      <c r="A3" s="277" t="s">
        <v>425</v>
      </c>
      <c r="C3" s="279" t="s">
        <v>426</v>
      </c>
      <c r="D3" s="280"/>
      <c r="F3" s="281"/>
      <c r="G3" s="282"/>
      <c r="H3" s="282"/>
    </row>
    <row r="4" spans="1:8" s="278" customFormat="1" ht="16.5">
      <c r="A4" s="277"/>
      <c r="C4" s="279" t="s">
        <v>427</v>
      </c>
      <c r="D4" s="280"/>
      <c r="F4" s="281"/>
      <c r="G4" s="282"/>
      <c r="H4" s="282"/>
    </row>
    <row r="5" spans="1:8" s="278" customFormat="1" ht="16.5">
      <c r="A5" s="277"/>
      <c r="C5" s="283"/>
      <c r="D5" s="280"/>
      <c r="F5" s="284"/>
      <c r="G5" s="285"/>
      <c r="H5" s="285"/>
    </row>
    <row r="6" spans="1:8" s="278" customFormat="1" ht="16.5">
      <c r="A6" s="277" t="s">
        <v>428</v>
      </c>
      <c r="C6" s="279" t="s">
        <v>429</v>
      </c>
      <c r="D6" s="280"/>
      <c r="F6" s="281"/>
      <c r="G6" s="282"/>
      <c r="H6" s="282"/>
    </row>
    <row r="7" spans="1:8" s="278" customFormat="1" ht="5.25" customHeight="1">
      <c r="A7" s="277"/>
      <c r="C7" s="283"/>
      <c r="D7" s="280"/>
      <c r="F7" s="284"/>
      <c r="G7" s="285"/>
      <c r="H7" s="285"/>
    </row>
    <row r="8" spans="1:8" s="278" customFormat="1" ht="16.5">
      <c r="A8" s="277" t="s">
        <v>430</v>
      </c>
      <c r="C8" s="279" t="s">
        <v>431</v>
      </c>
      <c r="D8" s="280"/>
      <c r="F8" s="281"/>
      <c r="G8" s="282"/>
      <c r="H8" s="282"/>
    </row>
    <row r="9" spans="1:8" s="278" customFormat="1" ht="5.25" customHeight="1">
      <c r="A9" s="277"/>
      <c r="C9" s="286"/>
      <c r="D9" s="280"/>
      <c r="F9" s="287"/>
      <c r="G9" s="288"/>
      <c r="H9" s="288"/>
    </row>
    <row r="10" spans="1:8" s="278" customFormat="1" ht="16.5">
      <c r="A10" s="277" t="s">
        <v>432</v>
      </c>
      <c r="C10" s="279" t="s">
        <v>433</v>
      </c>
      <c r="D10" s="280"/>
      <c r="F10" s="281"/>
      <c r="G10" s="282"/>
      <c r="H10" s="282"/>
    </row>
    <row r="11" spans="1:8" s="278" customFormat="1" ht="5.25" customHeight="1">
      <c r="A11" s="277"/>
      <c r="C11" s="286"/>
      <c r="D11" s="280"/>
      <c r="F11" s="287"/>
      <c r="G11" s="288"/>
      <c r="H11" s="288"/>
    </row>
    <row r="12" spans="1:8" s="278" customFormat="1" ht="16.5">
      <c r="A12" s="277" t="s">
        <v>434</v>
      </c>
      <c r="C12" s="279" t="s">
        <v>435</v>
      </c>
      <c r="D12" s="289"/>
      <c r="F12" s="281"/>
      <c r="G12" s="282"/>
      <c r="H12" s="282"/>
    </row>
    <row r="13" spans="2:8" ht="13.5" customHeight="1">
      <c r="B13" s="290"/>
      <c r="C13" s="290"/>
      <c r="D13" s="290"/>
      <c r="E13" s="291"/>
      <c r="F13" s="291"/>
      <c r="G13" s="292"/>
      <c r="H13" s="292"/>
    </row>
    <row r="14" spans="2:8" ht="13.5" customHeight="1">
      <c r="B14" s="290"/>
      <c r="C14" s="290"/>
      <c r="D14" s="290"/>
      <c r="E14" s="291"/>
      <c r="F14" s="291"/>
      <c r="G14" s="292"/>
      <c r="H14" s="292"/>
    </row>
    <row r="15" spans="2:8" ht="13.5" customHeight="1">
      <c r="B15" s="290"/>
      <c r="C15" s="290"/>
      <c r="D15" s="290"/>
      <c r="E15" s="291"/>
      <c r="F15" s="291"/>
      <c r="G15" s="292"/>
      <c r="H15" s="292"/>
    </row>
    <row r="16" spans="2:8" ht="72.75" customHeight="1">
      <c r="B16" s="911" t="s">
        <v>37</v>
      </c>
      <c r="C16" s="911"/>
      <c r="D16" s="911"/>
      <c r="E16" s="911"/>
      <c r="F16" s="911"/>
      <c r="G16" s="911"/>
      <c r="H16" s="292"/>
    </row>
    <row r="17" spans="2:8" ht="13.5" customHeight="1">
      <c r="B17" s="290"/>
      <c r="C17" s="290"/>
      <c r="D17" s="290"/>
      <c r="E17" s="291"/>
      <c r="F17" s="291"/>
      <c r="G17" s="292"/>
      <c r="H17" s="292"/>
    </row>
    <row r="18" spans="2:8" ht="13.5" customHeight="1">
      <c r="B18" s="290"/>
      <c r="C18" s="290"/>
      <c r="D18" s="290"/>
      <c r="E18" s="291"/>
      <c r="F18" s="291"/>
      <c r="G18" s="292"/>
      <c r="H18" s="292"/>
    </row>
    <row r="19" spans="1:8" ht="18">
      <c r="A19" s="293" t="s">
        <v>436</v>
      </c>
      <c r="B19" s="294"/>
      <c r="C19" s="294"/>
      <c r="D19" s="295"/>
      <c r="E19" s="296"/>
      <c r="F19" s="297"/>
      <c r="G19" s="292"/>
      <c r="H19" s="292"/>
    </row>
    <row r="20" spans="1:8" s="301" customFormat="1" ht="15">
      <c r="A20" s="298"/>
      <c r="B20" s="302"/>
      <c r="C20" s="302"/>
      <c r="D20" s="302"/>
      <c r="E20" s="302"/>
      <c r="F20" s="302"/>
      <c r="G20" s="303"/>
      <c r="H20" s="300"/>
    </row>
    <row r="21" spans="1:8" s="309" customFormat="1" ht="15">
      <c r="A21" s="304" t="s">
        <v>437</v>
      </c>
      <c r="B21" s="305" t="s">
        <v>438</v>
      </c>
      <c r="C21" s="305"/>
      <c r="D21" s="305"/>
      <c r="E21" s="306"/>
      <c r="F21" s="306"/>
      <c r="G21" s="307"/>
      <c r="H21" s="308"/>
    </row>
    <row r="22" spans="1:8" s="309" customFormat="1" ht="15">
      <c r="A22" s="310"/>
      <c r="B22" s="311"/>
      <c r="C22" s="311"/>
      <c r="D22" s="311"/>
      <c r="E22" s="312"/>
      <c r="F22" s="312"/>
      <c r="G22" s="313"/>
      <c r="H22" s="314"/>
    </row>
    <row r="23" spans="1:8" s="301" customFormat="1" ht="13.5" customHeight="1">
      <c r="A23" s="315"/>
      <c r="B23" s="316" t="s">
        <v>439</v>
      </c>
      <c r="C23" s="317"/>
      <c r="D23" s="317"/>
      <c r="E23" s="317"/>
      <c r="F23" s="317"/>
      <c r="G23" s="318"/>
      <c r="H23" s="318"/>
    </row>
    <row r="24" spans="1:8" s="324" customFormat="1" ht="72.75" customHeight="1">
      <c r="A24" s="319"/>
      <c r="B24" s="912" t="s">
        <v>440</v>
      </c>
      <c r="C24" s="912"/>
      <c r="D24" s="912"/>
      <c r="E24" s="321"/>
      <c r="F24" s="322"/>
      <c r="G24" s="323"/>
      <c r="H24" s="323"/>
    </row>
    <row r="25" spans="1:8" s="324" customFormat="1" ht="8.25" customHeight="1">
      <c r="A25" s="319"/>
      <c r="B25" s="320"/>
      <c r="C25" s="320"/>
      <c r="D25" s="320"/>
      <c r="E25" s="321"/>
      <c r="F25" s="322"/>
      <c r="G25" s="323"/>
      <c r="H25" s="323"/>
    </row>
    <row r="26" spans="1:8" s="324" customFormat="1" ht="78.75" customHeight="1">
      <c r="A26" s="319"/>
      <c r="B26" s="912" t="s">
        <v>441</v>
      </c>
      <c r="C26" s="912"/>
      <c r="D26" s="912"/>
      <c r="E26" s="321"/>
      <c r="F26" s="322"/>
      <c r="G26" s="323"/>
      <c r="H26" s="323"/>
    </row>
    <row r="27" spans="1:8" s="324" customFormat="1" ht="51" customHeight="1">
      <c r="A27" s="319"/>
      <c r="B27" s="912" t="s">
        <v>442</v>
      </c>
      <c r="C27" s="912"/>
      <c r="D27" s="912"/>
      <c r="E27" s="321"/>
      <c r="F27" s="322"/>
      <c r="G27" s="323"/>
      <c r="H27" s="323"/>
    </row>
    <row r="28" spans="1:8" s="324" customFormat="1" ht="15">
      <c r="A28" s="319"/>
      <c r="B28" s="320"/>
      <c r="C28" s="320"/>
      <c r="D28" s="320"/>
      <c r="E28" s="321"/>
      <c r="F28" s="322"/>
      <c r="G28" s="323"/>
      <c r="H28" s="323"/>
    </row>
    <row r="29" spans="1:8" s="328" customFormat="1" ht="15" customHeight="1">
      <c r="A29" s="325" t="s">
        <v>443</v>
      </c>
      <c r="B29" s="326" t="s">
        <v>444</v>
      </c>
      <c r="C29" s="326"/>
      <c r="D29" s="326"/>
      <c r="E29" s="327"/>
      <c r="F29" s="327"/>
      <c r="G29" s="307"/>
      <c r="H29" s="308"/>
    </row>
    <row r="30" spans="1:8" s="334" customFormat="1" ht="10.5" customHeight="1">
      <c r="A30" s="329"/>
      <c r="B30" s="330"/>
      <c r="C30" s="331"/>
      <c r="D30" s="331"/>
      <c r="E30" s="332"/>
      <c r="F30" s="332"/>
      <c r="G30" s="333"/>
      <c r="H30" s="333"/>
    </row>
    <row r="31" spans="1:8" s="334" customFormat="1" ht="36.75" customHeight="1">
      <c r="A31" s="329"/>
      <c r="B31" s="912" t="s">
        <v>445</v>
      </c>
      <c r="C31" s="912"/>
      <c r="D31" s="912"/>
      <c r="E31" s="332"/>
      <c r="F31" s="332"/>
      <c r="G31" s="333"/>
      <c r="H31" s="333"/>
    </row>
    <row r="32" spans="1:8" s="334" customFormat="1" ht="10.5" customHeight="1">
      <c r="A32" s="329"/>
      <c r="B32" s="330"/>
      <c r="C32" s="331"/>
      <c r="D32" s="331"/>
      <c r="E32" s="332"/>
      <c r="F32" s="332"/>
      <c r="G32" s="333"/>
      <c r="H32" s="333"/>
    </row>
    <row r="33" spans="1:8" s="324" customFormat="1" ht="27.75" customHeight="1">
      <c r="A33" s="335">
        <v>1</v>
      </c>
      <c r="B33" s="913" t="s">
        <v>446</v>
      </c>
      <c r="C33" s="913"/>
      <c r="D33" s="913"/>
      <c r="E33" s="321"/>
      <c r="F33" s="322"/>
      <c r="G33" s="323"/>
      <c r="H33" s="323"/>
    </row>
    <row r="34" spans="1:8" s="301" customFormat="1" ht="13.5" customHeight="1">
      <c r="A34" s="336"/>
      <c r="B34" s="317" t="s">
        <v>447</v>
      </c>
      <c r="C34" s="317"/>
      <c r="D34" s="317"/>
      <c r="E34" s="317"/>
      <c r="F34" s="317"/>
      <c r="G34" s="318"/>
      <c r="H34" s="318"/>
    </row>
    <row r="35" spans="1:8" s="301" customFormat="1" ht="9" customHeight="1">
      <c r="A35" s="336"/>
      <c r="B35" s="317"/>
      <c r="C35" s="317"/>
      <c r="D35" s="317"/>
      <c r="E35" s="317"/>
      <c r="F35" s="317"/>
      <c r="G35" s="318"/>
      <c r="H35" s="318"/>
    </row>
    <row r="36" spans="1:8" s="324" customFormat="1" ht="36.75" customHeight="1">
      <c r="A36" s="319"/>
      <c r="B36" s="912" t="s">
        <v>38</v>
      </c>
      <c r="C36" s="912"/>
      <c r="D36" s="912"/>
      <c r="E36" s="337"/>
      <c r="F36" s="338"/>
      <c r="G36" s="292"/>
      <c r="H36" s="292"/>
    </row>
    <row r="37" spans="1:8" s="301" customFormat="1" ht="13.5" customHeight="1">
      <c r="A37" s="336"/>
      <c r="B37" s="317" t="s">
        <v>448</v>
      </c>
      <c r="C37" s="317"/>
      <c r="D37" s="317"/>
      <c r="E37" s="317"/>
      <c r="F37" s="317"/>
      <c r="G37" s="318"/>
      <c r="H37" s="318"/>
    </row>
    <row r="38" spans="1:8" s="301" customFormat="1" ht="13.5" customHeight="1">
      <c r="A38" s="336"/>
      <c r="B38" s="317" t="s">
        <v>39</v>
      </c>
      <c r="C38" s="317"/>
      <c r="D38" s="317"/>
      <c r="E38" s="317"/>
      <c r="F38" s="315"/>
      <c r="G38" s="318"/>
      <c r="H38" s="318"/>
    </row>
    <row r="39" spans="1:8" s="301" customFormat="1" ht="13.5" customHeight="1">
      <c r="A39" s="336"/>
      <c r="B39" s="317" t="s">
        <v>450</v>
      </c>
      <c r="C39" s="317"/>
      <c r="D39" s="317"/>
      <c r="E39" s="317"/>
      <c r="F39" s="317"/>
      <c r="G39" s="318"/>
      <c r="H39" s="318"/>
    </row>
    <row r="40" spans="1:8" s="301" customFormat="1" ht="13.5" customHeight="1">
      <c r="A40" s="336"/>
      <c r="B40" s="317" t="s">
        <v>40</v>
      </c>
      <c r="C40" s="317"/>
      <c r="D40" s="317"/>
      <c r="E40" s="317"/>
      <c r="F40" s="315"/>
      <c r="G40" s="318"/>
      <c r="H40" s="318"/>
    </row>
    <row r="41" spans="1:8" s="301" customFormat="1" ht="13.5" customHeight="1">
      <c r="A41" s="336"/>
      <c r="B41" s="317" t="s">
        <v>452</v>
      </c>
      <c r="C41" s="317"/>
      <c r="D41" s="317"/>
      <c r="E41" s="317"/>
      <c r="F41" s="317"/>
      <c r="G41" s="318"/>
      <c r="H41" s="318"/>
    </row>
    <row r="42" spans="1:8" s="301" customFormat="1" ht="13.5" customHeight="1">
      <c r="A42" s="336"/>
      <c r="B42" s="317" t="s">
        <v>41</v>
      </c>
      <c r="C42" s="317"/>
      <c r="D42" s="340"/>
      <c r="E42" s="341" t="s">
        <v>827</v>
      </c>
      <c r="F42" s="342">
        <v>1</v>
      </c>
      <c r="G42" s="343"/>
      <c r="H42" s="344"/>
    </row>
    <row r="43" spans="1:8" s="301" customFormat="1" ht="7.5" customHeight="1">
      <c r="A43" s="345"/>
      <c r="B43" s="346"/>
      <c r="C43" s="346"/>
      <c r="D43" s="346"/>
      <c r="E43" s="345"/>
      <c r="F43" s="345"/>
      <c r="G43" s="347"/>
      <c r="H43" s="347"/>
    </row>
    <row r="44" spans="1:8" s="309" customFormat="1" ht="13.5" customHeight="1">
      <c r="A44" s="348" t="str">
        <f>A29</f>
        <v>5.1.1.</v>
      </c>
      <c r="B44" s="349" t="str">
        <f>B29</f>
        <v>INSTALACIJA PLINA</v>
      </c>
      <c r="C44" s="348"/>
      <c r="D44" s="348"/>
      <c r="E44" s="348"/>
      <c r="F44" s="348"/>
      <c r="G44" s="350" t="s">
        <v>453</v>
      </c>
      <c r="H44" s="350">
        <f>SUM(H29:H43)</f>
        <v>0</v>
      </c>
    </row>
    <row r="45" spans="1:8" s="309" customFormat="1" ht="10.5" customHeight="1">
      <c r="A45" s="348"/>
      <c r="B45" s="349"/>
      <c r="C45" s="348"/>
      <c r="D45" s="348"/>
      <c r="E45" s="348"/>
      <c r="F45" s="348"/>
      <c r="G45" s="350"/>
      <c r="H45" s="350"/>
    </row>
    <row r="46" spans="1:8" s="309" customFormat="1" ht="10.5" customHeight="1">
      <c r="A46" s="348"/>
      <c r="B46" s="349"/>
      <c r="C46" s="348"/>
      <c r="D46" s="348"/>
      <c r="E46" s="348"/>
      <c r="F46" s="348"/>
      <c r="G46" s="350"/>
      <c r="H46" s="350"/>
    </row>
    <row r="47" spans="1:8" s="309" customFormat="1" ht="10.5" customHeight="1">
      <c r="A47" s="348"/>
      <c r="B47" s="349"/>
      <c r="C47" s="348"/>
      <c r="D47" s="348"/>
      <c r="E47" s="348"/>
      <c r="F47" s="348"/>
      <c r="G47" s="350"/>
      <c r="H47" s="350"/>
    </row>
    <row r="48" spans="1:8" s="309" customFormat="1" ht="10.5" customHeight="1">
      <c r="A48" s="348"/>
      <c r="B48" s="349"/>
      <c r="C48" s="348"/>
      <c r="D48" s="348"/>
      <c r="E48" s="348"/>
      <c r="F48" s="348"/>
      <c r="G48" s="350"/>
      <c r="H48" s="350"/>
    </row>
    <row r="49" spans="1:8" s="328" customFormat="1" ht="15" customHeight="1">
      <c r="A49" s="325" t="s">
        <v>454</v>
      </c>
      <c r="B49" s="326" t="s">
        <v>455</v>
      </c>
      <c r="C49" s="326"/>
      <c r="D49" s="326"/>
      <c r="E49" s="327"/>
      <c r="F49" s="327"/>
      <c r="G49" s="307"/>
      <c r="H49" s="308"/>
    </row>
    <row r="50" spans="1:8" s="301" customFormat="1" ht="7.5" customHeight="1">
      <c r="A50" s="340"/>
      <c r="B50" s="340"/>
      <c r="C50" s="340"/>
      <c r="D50" s="340"/>
      <c r="E50" s="340"/>
      <c r="F50" s="340"/>
      <c r="G50" s="343"/>
      <c r="H50" s="343"/>
    </row>
    <row r="51" spans="1:8" s="301" customFormat="1" ht="13.5" customHeight="1">
      <c r="A51" s="335">
        <f>1+MAX(A$33:A50)</f>
        <v>2</v>
      </c>
      <c r="B51" s="317" t="s">
        <v>456</v>
      </c>
      <c r="C51" s="317"/>
      <c r="D51" s="317"/>
      <c r="E51" s="317"/>
      <c r="F51" s="317"/>
      <c r="G51" s="318"/>
      <c r="H51" s="318"/>
    </row>
    <row r="52" spans="1:8" s="301" customFormat="1" ht="9" customHeight="1">
      <c r="A52" s="336"/>
      <c r="B52" s="317"/>
      <c r="C52" s="317"/>
      <c r="D52" s="317"/>
      <c r="E52" s="317"/>
      <c r="F52" s="317"/>
      <c r="G52" s="318"/>
      <c r="H52" s="318"/>
    </row>
    <row r="53" spans="1:8" s="324" customFormat="1" ht="31.5" customHeight="1">
      <c r="A53" s="319"/>
      <c r="B53" s="912" t="s">
        <v>457</v>
      </c>
      <c r="C53" s="912"/>
      <c r="D53" s="912"/>
      <c r="E53" s="321"/>
      <c r="F53" s="322"/>
      <c r="G53" s="323"/>
      <c r="H53" s="323"/>
    </row>
    <row r="54" spans="1:8" s="301" customFormat="1" ht="48.75" customHeight="1">
      <c r="A54" s="317"/>
      <c r="B54" s="912" t="s">
        <v>458</v>
      </c>
      <c r="C54" s="912"/>
      <c r="D54" s="912"/>
      <c r="E54" s="342"/>
      <c r="F54" s="342"/>
      <c r="G54" s="351"/>
      <c r="H54" s="351"/>
    </row>
    <row r="55" spans="1:8" s="301" customFormat="1" ht="15">
      <c r="A55" s="317"/>
      <c r="B55" s="340" t="s">
        <v>42</v>
      </c>
      <c r="C55" s="340"/>
      <c r="D55" s="340"/>
      <c r="E55" s="340"/>
      <c r="F55" s="340"/>
      <c r="G55" s="318"/>
      <c r="H55" s="352"/>
    </row>
    <row r="56" spans="1:8" s="301" customFormat="1" ht="25.5" customHeight="1">
      <c r="A56" s="317"/>
      <c r="B56" s="912" t="s">
        <v>43</v>
      </c>
      <c r="C56" s="912"/>
      <c r="D56" s="912"/>
      <c r="E56" s="340"/>
      <c r="F56" s="340"/>
      <c r="G56" s="318"/>
      <c r="H56" s="352"/>
    </row>
    <row r="57" spans="1:8" s="301" customFormat="1" ht="9" customHeight="1">
      <c r="A57" s="315"/>
      <c r="B57" s="340"/>
      <c r="C57" s="340"/>
      <c r="D57" s="340"/>
      <c r="G57" s="318"/>
      <c r="H57" s="318"/>
    </row>
    <row r="58" spans="1:8" s="301" customFormat="1" ht="40.5" customHeight="1">
      <c r="A58" s="317"/>
      <c r="B58" s="912" t="s">
        <v>459</v>
      </c>
      <c r="C58" s="912"/>
      <c r="D58" s="912"/>
      <c r="E58" s="342"/>
      <c r="F58" s="342"/>
      <c r="G58" s="351"/>
      <c r="H58" s="351"/>
    </row>
    <row r="59" spans="1:8" s="301" customFormat="1" ht="13.5" customHeight="1">
      <c r="A59" s="317"/>
      <c r="B59" s="912" t="s">
        <v>44</v>
      </c>
      <c r="C59" s="912"/>
      <c r="D59" s="912"/>
      <c r="E59" s="340"/>
      <c r="F59" s="340"/>
      <c r="G59" s="318"/>
      <c r="H59" s="352"/>
    </row>
    <row r="60" spans="1:8" s="301" customFormat="1" ht="9" customHeight="1">
      <c r="A60" s="315"/>
      <c r="B60" s="340"/>
      <c r="C60" s="340"/>
      <c r="D60" s="340"/>
      <c r="G60" s="318"/>
      <c r="H60" s="318"/>
    </row>
    <row r="61" spans="1:8" s="301" customFormat="1" ht="26.25" customHeight="1">
      <c r="A61" s="317"/>
      <c r="B61" s="912" t="s">
        <v>460</v>
      </c>
      <c r="C61" s="912"/>
      <c r="D61" s="912"/>
      <c r="E61" s="342"/>
      <c r="F61" s="342"/>
      <c r="G61" s="351"/>
      <c r="H61" s="351"/>
    </row>
    <row r="62" spans="1:8" s="301" customFormat="1" ht="15">
      <c r="A62" s="317"/>
      <c r="B62" s="340" t="s">
        <v>45</v>
      </c>
      <c r="C62" s="340"/>
      <c r="D62" s="340"/>
      <c r="E62" s="340"/>
      <c r="F62" s="342"/>
      <c r="G62" s="318"/>
      <c r="H62" s="318"/>
    </row>
    <row r="63" spans="1:8" s="301" customFormat="1" ht="15">
      <c r="A63" s="317"/>
      <c r="B63" s="340" t="s">
        <v>46</v>
      </c>
      <c r="C63" s="340"/>
      <c r="D63" s="340"/>
      <c r="E63" s="340"/>
      <c r="F63" s="342"/>
      <c r="G63" s="318"/>
      <c r="H63" s="318"/>
    </row>
    <row r="64" spans="1:8" s="301" customFormat="1" ht="8.25" customHeight="1">
      <c r="A64" s="317"/>
      <c r="B64" s="340"/>
      <c r="C64" s="340"/>
      <c r="D64" s="340"/>
      <c r="E64" s="340"/>
      <c r="F64" s="342"/>
      <c r="G64" s="318"/>
      <c r="H64" s="318"/>
    </row>
    <row r="65" spans="1:8" s="301" customFormat="1" ht="12.75" customHeight="1">
      <c r="A65" s="317"/>
      <c r="B65" s="912" t="s">
        <v>461</v>
      </c>
      <c r="C65" s="912"/>
      <c r="D65" s="912"/>
      <c r="E65" s="342"/>
      <c r="F65" s="342"/>
      <c r="G65" s="351"/>
      <c r="H65" s="351"/>
    </row>
    <row r="66" spans="1:8" s="301" customFormat="1" ht="15">
      <c r="A66" s="317"/>
      <c r="B66" s="340" t="s">
        <v>47</v>
      </c>
      <c r="C66" s="340"/>
      <c r="D66" s="340"/>
      <c r="E66" s="340"/>
      <c r="F66" s="342"/>
      <c r="G66" s="318"/>
      <c r="H66" s="318"/>
    </row>
    <row r="67" spans="1:8" s="301" customFormat="1" ht="15">
      <c r="A67" s="317"/>
      <c r="B67" s="340" t="s">
        <v>48</v>
      </c>
      <c r="C67" s="340"/>
      <c r="D67" s="340"/>
      <c r="E67" s="340"/>
      <c r="F67" s="342"/>
      <c r="G67" s="318"/>
      <c r="H67" s="318"/>
    </row>
    <row r="68" spans="1:8" s="301" customFormat="1" ht="9" customHeight="1">
      <c r="A68" s="317"/>
      <c r="B68" s="340"/>
      <c r="C68" s="340"/>
      <c r="D68" s="340"/>
      <c r="E68" s="340"/>
      <c r="F68" s="342"/>
      <c r="G68" s="318"/>
      <c r="H68" s="318"/>
    </row>
    <row r="69" spans="1:8" s="301" customFormat="1" ht="29.25" customHeight="1">
      <c r="A69" s="317"/>
      <c r="B69" s="912" t="s">
        <v>462</v>
      </c>
      <c r="C69" s="912"/>
      <c r="D69" s="912"/>
      <c r="E69" s="342"/>
      <c r="F69" s="342"/>
      <c r="G69" s="351"/>
      <c r="H69" s="351"/>
    </row>
    <row r="70" spans="1:8" s="301" customFormat="1" ht="15">
      <c r="A70" s="317"/>
      <c r="B70" s="340" t="s">
        <v>49</v>
      </c>
      <c r="C70" s="340"/>
      <c r="D70" s="340"/>
      <c r="E70" s="340"/>
      <c r="F70" s="342"/>
      <c r="G70" s="318"/>
      <c r="H70" s="318"/>
    </row>
    <row r="71" spans="1:8" s="301" customFormat="1" ht="15">
      <c r="A71" s="317"/>
      <c r="B71" s="340" t="s">
        <v>50</v>
      </c>
      <c r="C71" s="340"/>
      <c r="D71" s="340"/>
      <c r="E71" s="340"/>
      <c r="F71" s="342"/>
      <c r="G71" s="318"/>
      <c r="H71" s="318"/>
    </row>
    <row r="72" spans="1:8" s="301" customFormat="1" ht="9" customHeight="1">
      <c r="A72" s="317"/>
      <c r="B72" s="340"/>
      <c r="C72" s="340"/>
      <c r="D72" s="340"/>
      <c r="E72" s="340"/>
      <c r="F72" s="342"/>
      <c r="G72" s="318"/>
      <c r="H72" s="318"/>
    </row>
    <row r="73" spans="1:8" s="301" customFormat="1" ht="36.75" customHeight="1">
      <c r="A73" s="317"/>
      <c r="B73" s="912" t="s">
        <v>463</v>
      </c>
      <c r="C73" s="912"/>
      <c r="D73" s="912"/>
      <c r="E73" s="342"/>
      <c r="F73" s="342"/>
      <c r="G73" s="351"/>
      <c r="H73" s="351"/>
    </row>
    <row r="74" spans="1:8" s="301" customFormat="1" ht="15">
      <c r="A74" s="317"/>
      <c r="B74" s="339" t="s">
        <v>51</v>
      </c>
      <c r="C74" s="339"/>
      <c r="D74" s="339"/>
      <c r="E74" s="339"/>
      <c r="F74" s="819"/>
      <c r="G74" s="531"/>
      <c r="H74" s="531"/>
    </row>
    <row r="75" spans="1:8" s="301" customFormat="1" ht="13.5" customHeight="1">
      <c r="A75" s="317"/>
      <c r="B75" s="340"/>
      <c r="C75" s="340"/>
      <c r="D75" s="340"/>
      <c r="E75" s="342" t="s">
        <v>827</v>
      </c>
      <c r="F75" s="342">
        <v>1</v>
      </c>
      <c r="G75" s="318"/>
      <c r="H75" s="292"/>
    </row>
    <row r="76" spans="1:8" s="301" customFormat="1" ht="7.5" customHeight="1">
      <c r="A76" s="338"/>
      <c r="B76" s="353"/>
      <c r="C76" s="353"/>
      <c r="D76" s="353"/>
      <c r="E76" s="338"/>
      <c r="F76" s="338"/>
      <c r="G76" s="344"/>
      <c r="H76" s="344"/>
    </row>
    <row r="77" spans="1:8" s="309" customFormat="1" ht="13.5" customHeight="1">
      <c r="A77" s="354" t="str">
        <f>A49</f>
        <v>5.1.2.</v>
      </c>
      <c r="B77" s="355" t="str">
        <f>B49</f>
        <v>STROJARSKA OPREMA U KOTLOVNICI</v>
      </c>
      <c r="C77" s="354"/>
      <c r="D77" s="354"/>
      <c r="E77" s="354"/>
      <c r="F77" s="354"/>
      <c r="G77" s="356" t="s">
        <v>453</v>
      </c>
      <c r="H77" s="356">
        <f>SUM(H49:H76)</f>
        <v>0</v>
      </c>
    </row>
    <row r="78" spans="1:8" s="301" customFormat="1" ht="10.5" customHeight="1">
      <c r="A78" s="298"/>
      <c r="B78" s="298"/>
      <c r="C78" s="298"/>
      <c r="D78" s="298"/>
      <c r="E78" s="299"/>
      <c r="F78" s="299"/>
      <c r="G78" s="300"/>
      <c r="H78" s="300"/>
    </row>
    <row r="79" spans="1:8" s="301" customFormat="1" ht="10.5" customHeight="1">
      <c r="A79" s="298"/>
      <c r="B79" s="298"/>
      <c r="C79" s="298"/>
      <c r="D79" s="298"/>
      <c r="E79" s="299"/>
      <c r="F79" s="299"/>
      <c r="G79" s="300"/>
      <c r="H79" s="300"/>
    </row>
    <row r="80" spans="1:8" s="328" customFormat="1" ht="15" customHeight="1">
      <c r="A80" s="325" t="s">
        <v>464</v>
      </c>
      <c r="B80" s="326" t="s">
        <v>465</v>
      </c>
      <c r="C80" s="326"/>
      <c r="D80" s="326"/>
      <c r="E80" s="327"/>
      <c r="F80" s="327"/>
      <c r="G80" s="307"/>
      <c r="H80" s="308"/>
    </row>
    <row r="81" spans="1:8" s="301" customFormat="1" ht="13.5" customHeight="1">
      <c r="A81" s="340"/>
      <c r="B81" s="340"/>
      <c r="C81" s="340"/>
      <c r="D81" s="340"/>
      <c r="E81" s="340"/>
      <c r="F81" s="340"/>
      <c r="G81" s="343"/>
      <c r="H81" s="343"/>
    </row>
    <row r="82" spans="1:8" s="301" customFormat="1" ht="13.5" customHeight="1">
      <c r="A82" s="335"/>
      <c r="B82" s="317" t="s">
        <v>456</v>
      </c>
      <c r="C82" s="317"/>
      <c r="D82" s="317"/>
      <c r="E82" s="317"/>
      <c r="F82" s="317"/>
      <c r="G82" s="318"/>
      <c r="H82" s="318"/>
    </row>
    <row r="83" spans="1:8" s="301" customFormat="1" ht="7.5" customHeight="1">
      <c r="A83" s="335"/>
      <c r="B83" s="317"/>
      <c r="C83" s="317"/>
      <c r="D83" s="317"/>
      <c r="E83" s="317"/>
      <c r="F83" s="317"/>
      <c r="G83" s="318"/>
      <c r="H83" s="318"/>
    </row>
    <row r="84" spans="1:8" s="276" customFormat="1" ht="96.75" customHeight="1">
      <c r="A84" s="335">
        <f>1+MAX(A$33:A83)</f>
        <v>3</v>
      </c>
      <c r="B84" s="914" t="s">
        <v>52</v>
      </c>
      <c r="C84" s="914"/>
      <c r="D84" s="914"/>
      <c r="E84" s="337"/>
      <c r="F84" s="337"/>
      <c r="G84" s="292"/>
      <c r="H84" s="292"/>
    </row>
    <row r="85" spans="2:8" s="358" customFormat="1" ht="12.75" customHeight="1">
      <c r="B85" s="359" t="s">
        <v>466</v>
      </c>
      <c r="C85" s="360" t="s">
        <v>467</v>
      </c>
      <c r="E85" s="361"/>
      <c r="F85" s="362"/>
      <c r="G85" s="363"/>
      <c r="H85" s="364">
        <f>IF(F85="","",F85*G85)</f>
      </c>
    </row>
    <row r="86" spans="2:8" s="358" customFormat="1" ht="12.75" customHeight="1">
      <c r="B86" s="359" t="s">
        <v>468</v>
      </c>
      <c r="C86" s="365" t="s">
        <v>469</v>
      </c>
      <c r="F86" s="366"/>
      <c r="G86" s="363"/>
      <c r="H86" s="364">
        <f>IF(F86="","",F86*G86)</f>
      </c>
    </row>
    <row r="87" spans="2:8" s="358" customFormat="1" ht="12.75" customHeight="1">
      <c r="B87" s="359" t="s">
        <v>470</v>
      </c>
      <c r="C87" s="360" t="s">
        <v>53</v>
      </c>
      <c r="E87" s="367"/>
      <c r="F87" s="368"/>
      <c r="G87" s="364"/>
      <c r="H87" s="364"/>
    </row>
    <row r="88" spans="2:8" s="358" customFormat="1" ht="12.75" customHeight="1">
      <c r="B88" s="359" t="s">
        <v>470</v>
      </c>
      <c r="C88" s="360" t="s">
        <v>54</v>
      </c>
      <c r="E88" s="367"/>
      <c r="F88" s="368"/>
      <c r="G88" s="364"/>
      <c r="H88" s="364"/>
    </row>
    <row r="89" spans="2:8" s="358" customFormat="1" ht="12.75" customHeight="1">
      <c r="B89" s="820" t="s">
        <v>470</v>
      </c>
      <c r="C89" s="821" t="s">
        <v>55</v>
      </c>
      <c r="D89" s="820"/>
      <c r="E89" s="822"/>
      <c r="F89" s="823"/>
      <c r="G89" s="824"/>
      <c r="H89" s="824"/>
    </row>
    <row r="90" spans="1:8" s="301" customFormat="1" ht="13.5" customHeight="1">
      <c r="A90" s="317"/>
      <c r="B90" s="340"/>
      <c r="C90" s="340"/>
      <c r="D90" s="340"/>
      <c r="E90" s="342" t="s">
        <v>827</v>
      </c>
      <c r="F90" s="342">
        <v>1</v>
      </c>
      <c r="G90" s="318"/>
      <c r="H90" s="292"/>
    </row>
    <row r="91" spans="1:8" s="301" customFormat="1" ht="7.5" customHeight="1">
      <c r="A91" s="338"/>
      <c r="B91" s="353"/>
      <c r="C91" s="353"/>
      <c r="D91" s="353"/>
      <c r="E91" s="338"/>
      <c r="F91" s="338"/>
      <c r="G91" s="344"/>
      <c r="H91" s="344"/>
    </row>
    <row r="92" spans="1:8" s="309" customFormat="1" ht="13.5" customHeight="1">
      <c r="A92" s="354" t="str">
        <f>A80</f>
        <v>5.1.3.</v>
      </c>
      <c r="B92" s="355" t="str">
        <f>B80</f>
        <v>RADIJATORSKE BATERIJE</v>
      </c>
      <c r="C92" s="354"/>
      <c r="D92" s="354"/>
      <c r="E92" s="354"/>
      <c r="F92" s="354"/>
      <c r="G92" s="356" t="s">
        <v>453</v>
      </c>
      <c r="H92" s="356">
        <f>SUM(H90:H91)</f>
        <v>0</v>
      </c>
    </row>
    <row r="93" spans="1:8" s="301" customFormat="1" ht="10.5" customHeight="1">
      <c r="A93" s="335"/>
      <c r="B93" s="317"/>
      <c r="C93" s="317"/>
      <c r="D93" s="317"/>
      <c r="E93" s="317"/>
      <c r="F93" s="317"/>
      <c r="G93" s="318"/>
      <c r="H93" s="318"/>
    </row>
    <row r="94" spans="1:8" s="301" customFormat="1" ht="10.5" customHeight="1">
      <c r="A94" s="335"/>
      <c r="B94" s="317"/>
      <c r="C94" s="317"/>
      <c r="D94" s="317"/>
      <c r="E94" s="317"/>
      <c r="F94" s="317"/>
      <c r="G94" s="318"/>
      <c r="H94" s="318"/>
    </row>
    <row r="95" spans="1:8" s="301" customFormat="1" ht="13.5" customHeight="1">
      <c r="A95" s="325" t="s">
        <v>472</v>
      </c>
      <c r="B95" s="326" t="s">
        <v>473</v>
      </c>
      <c r="C95" s="326"/>
      <c r="D95" s="326"/>
      <c r="E95" s="327"/>
      <c r="F95" s="327"/>
      <c r="G95" s="307"/>
      <c r="H95" s="308"/>
    </row>
    <row r="96" spans="1:8" s="301" customFormat="1" ht="13.5" customHeight="1">
      <c r="A96" s="335"/>
      <c r="B96" s="317"/>
      <c r="C96" s="317"/>
      <c r="D96" s="317"/>
      <c r="E96" s="317"/>
      <c r="F96" s="317"/>
      <c r="G96" s="318"/>
      <c r="H96" s="318"/>
    </row>
    <row r="97" spans="1:8" s="301" customFormat="1" ht="96.75" customHeight="1">
      <c r="A97" s="335">
        <f>1+MAX(A$33:A96)</f>
        <v>4</v>
      </c>
      <c r="B97" s="915" t="s">
        <v>474</v>
      </c>
      <c r="C97" s="915"/>
      <c r="D97" s="915"/>
      <c r="E97" s="370"/>
      <c r="F97" s="370"/>
      <c r="G97" s="318"/>
      <c r="H97" s="318"/>
    </row>
    <row r="98" spans="1:8" s="301" customFormat="1" ht="7.5" customHeight="1">
      <c r="A98" s="335"/>
      <c r="B98" s="317"/>
      <c r="C98" s="317"/>
      <c r="D98" s="317"/>
      <c r="E98" s="370"/>
      <c r="F98" s="370"/>
      <c r="G98" s="318"/>
      <c r="H98" s="318"/>
    </row>
    <row r="99" spans="1:8" s="301" customFormat="1" ht="13.5" customHeight="1">
      <c r="A99" s="335"/>
      <c r="B99" s="915" t="s">
        <v>56</v>
      </c>
      <c r="C99" s="915"/>
      <c r="D99" s="915"/>
      <c r="E99" s="371"/>
      <c r="F99" s="370"/>
      <c r="G99" s="318"/>
      <c r="H99" s="318"/>
    </row>
    <row r="100" spans="1:8" s="301" customFormat="1" ht="13.5" customHeight="1">
      <c r="A100" s="335"/>
      <c r="B100" s="915" t="s">
        <v>57</v>
      </c>
      <c r="C100" s="915"/>
      <c r="D100" s="915"/>
      <c r="E100" s="371"/>
      <c r="F100" s="370"/>
      <c r="G100" s="318"/>
      <c r="H100" s="318"/>
    </row>
    <row r="101" spans="1:8" s="301" customFormat="1" ht="13.5" customHeight="1">
      <c r="A101" s="335"/>
      <c r="B101" s="892" t="s">
        <v>58</v>
      </c>
      <c r="C101" s="892"/>
      <c r="D101" s="892"/>
      <c r="E101" s="825"/>
      <c r="F101" s="826"/>
      <c r="G101" s="531"/>
      <c r="H101" s="531"/>
    </row>
    <row r="102" spans="1:8" s="301" customFormat="1" ht="13.5" customHeight="1">
      <c r="A102" s="335"/>
      <c r="B102" s="317"/>
      <c r="C102" s="317"/>
      <c r="D102" s="317"/>
      <c r="E102" s="372" t="s">
        <v>827</v>
      </c>
      <c r="F102" s="372">
        <v>1</v>
      </c>
      <c r="G102" s="318"/>
      <c r="H102" s="292"/>
    </row>
    <row r="103" spans="1:8" s="301" customFormat="1" ht="7.5" customHeight="1">
      <c r="A103" s="338"/>
      <c r="B103" s="353"/>
      <c r="C103" s="353"/>
      <c r="D103" s="353"/>
      <c r="E103" s="338"/>
      <c r="F103" s="338"/>
      <c r="G103" s="344"/>
      <c r="H103" s="344"/>
    </row>
    <row r="104" spans="1:8" s="301" customFormat="1" ht="13.5" customHeight="1">
      <c r="A104" s="354" t="str">
        <f>A95</f>
        <v>5.1.4.</v>
      </c>
      <c r="B104" s="355" t="str">
        <f>B95</f>
        <v>INSTALACIJA  GRIJANJA</v>
      </c>
      <c r="C104" s="354"/>
      <c r="D104" s="354"/>
      <c r="E104" s="354"/>
      <c r="F104" s="354"/>
      <c r="G104" s="356" t="s">
        <v>453</v>
      </c>
      <c r="H104" s="356">
        <f>SUM(H102:H103)</f>
        <v>0</v>
      </c>
    </row>
    <row r="105" spans="1:8" s="301" customFormat="1" ht="13.5" customHeight="1">
      <c r="A105" s="335"/>
      <c r="B105" s="317"/>
      <c r="C105" s="317"/>
      <c r="D105" s="317"/>
      <c r="E105" s="370"/>
      <c r="F105" s="370"/>
      <c r="G105" s="318"/>
      <c r="H105" s="318"/>
    </row>
    <row r="106" spans="1:8" s="301" customFormat="1" ht="13.5" customHeight="1">
      <c r="A106" s="335"/>
      <c r="B106" s="317"/>
      <c r="C106" s="317"/>
      <c r="D106" s="317"/>
      <c r="E106" s="317"/>
      <c r="F106" s="317"/>
      <c r="G106" s="318"/>
      <c r="H106" s="318"/>
    </row>
    <row r="107" spans="1:8" s="378" customFormat="1" ht="15" customHeight="1">
      <c r="A107" s="373" t="s">
        <v>475</v>
      </c>
      <c r="B107" s="374" t="s">
        <v>476</v>
      </c>
      <c r="C107" s="374"/>
      <c r="D107" s="374"/>
      <c r="E107" s="375"/>
      <c r="F107" s="375"/>
      <c r="G107" s="376"/>
      <c r="H107" s="377"/>
    </row>
    <row r="108" spans="1:8" s="384" customFormat="1" ht="13.5" customHeight="1">
      <c r="A108" s="379"/>
      <c r="B108" s="380"/>
      <c r="C108" s="381"/>
      <c r="D108" s="381"/>
      <c r="E108" s="382"/>
      <c r="F108" s="382"/>
      <c r="G108" s="383"/>
      <c r="H108" s="383"/>
    </row>
    <row r="109" spans="1:8" s="388" customFormat="1" ht="108" customHeight="1">
      <c r="A109" s="385">
        <f>1+MAX(A$33:A108)</f>
        <v>5</v>
      </c>
      <c r="B109" s="913" t="s">
        <v>477</v>
      </c>
      <c r="C109" s="913"/>
      <c r="D109" s="913"/>
      <c r="E109" s="386" t="s">
        <v>827</v>
      </c>
      <c r="F109" s="322">
        <v>2</v>
      </c>
      <c r="G109" s="387"/>
      <c r="H109" s="387"/>
    </row>
    <row r="110" spans="1:8" s="388" customFormat="1" ht="13.5" customHeight="1">
      <c r="A110" s="322"/>
      <c r="B110" s="389"/>
      <c r="C110" s="389"/>
      <c r="D110" s="389"/>
      <c r="E110" s="322"/>
      <c r="F110" s="322"/>
      <c r="G110" s="323"/>
      <c r="H110" s="323"/>
    </row>
    <row r="111" spans="1:8" s="393" customFormat="1" ht="13.5" customHeight="1">
      <c r="A111" s="390" t="str">
        <f>A107</f>
        <v>5.1.5.</v>
      </c>
      <c r="B111" s="391" t="str">
        <f>B107</f>
        <v>INSTALACIJA  VENTILACIJE  DVORANE</v>
      </c>
      <c r="C111" s="390"/>
      <c r="D111" s="390"/>
      <c r="E111" s="390"/>
      <c r="F111" s="390"/>
      <c r="G111" s="392" t="s">
        <v>453</v>
      </c>
      <c r="H111" s="392">
        <f>SUM(H107:H110)</f>
        <v>0</v>
      </c>
    </row>
    <row r="112" spans="1:8" s="309" customFormat="1" ht="13.5" customHeight="1">
      <c r="A112" s="394"/>
      <c r="B112" s="395"/>
      <c r="C112" s="394"/>
      <c r="D112" s="394"/>
      <c r="E112" s="394"/>
      <c r="F112" s="394"/>
      <c r="G112" s="396"/>
      <c r="H112" s="396"/>
    </row>
    <row r="113" spans="1:8" s="324" customFormat="1" ht="32.25" customHeight="1">
      <c r="A113" s="397"/>
      <c r="B113" s="320"/>
      <c r="C113" s="320"/>
      <c r="D113" s="320"/>
      <c r="E113" s="386"/>
      <c r="F113" s="322"/>
      <c r="G113" s="387"/>
      <c r="H113" s="387"/>
    </row>
    <row r="114" spans="1:8" s="331" customFormat="1" ht="18.75" customHeight="1">
      <c r="A114" s="398" t="str">
        <f>A21</f>
        <v>5.1.</v>
      </c>
      <c r="B114" s="399" t="str">
        <f>B21</f>
        <v>DEMONTAŽANI RADOVI</v>
      </c>
      <c r="C114" s="400"/>
      <c r="D114" s="401"/>
      <c r="E114" s="401"/>
      <c r="F114" s="401"/>
      <c r="G114" s="402"/>
      <c r="H114" s="403"/>
    </row>
    <row r="115" spans="1:8" s="407" customFormat="1" ht="18.75" customHeight="1">
      <c r="A115" s="404" t="str">
        <f>A44</f>
        <v>5.1.1.</v>
      </c>
      <c r="B115" s="405" t="str">
        <f>B44</f>
        <v>INSTALACIJA PLINA</v>
      </c>
      <c r="C115" s="404"/>
      <c r="D115" s="404"/>
      <c r="E115" s="404"/>
      <c r="F115" s="404"/>
      <c r="G115" s="406" t="str">
        <f>G44</f>
        <v>kn</v>
      </c>
      <c r="H115" s="406">
        <f>H44</f>
        <v>0</v>
      </c>
    </row>
    <row r="116" spans="1:8" s="407" customFormat="1" ht="18.75" customHeight="1">
      <c r="A116" s="404" t="str">
        <f>A77</f>
        <v>5.1.2.</v>
      </c>
      <c r="B116" s="405" t="str">
        <f>B77</f>
        <v>STROJARSKA OPREMA U KOTLOVNICI</v>
      </c>
      <c r="C116" s="404"/>
      <c r="D116" s="404"/>
      <c r="E116" s="404"/>
      <c r="F116" s="404"/>
      <c r="G116" s="406" t="str">
        <f>G77</f>
        <v>kn</v>
      </c>
      <c r="H116" s="406">
        <f>H77</f>
        <v>0</v>
      </c>
    </row>
    <row r="117" spans="1:8" s="407" customFormat="1" ht="18.75" customHeight="1">
      <c r="A117" s="404" t="str">
        <f>A92</f>
        <v>5.1.3.</v>
      </c>
      <c r="B117" s="405" t="str">
        <f>B92</f>
        <v>RADIJATORSKE BATERIJE</v>
      </c>
      <c r="C117" s="404"/>
      <c r="D117" s="404"/>
      <c r="E117" s="404"/>
      <c r="F117" s="404"/>
      <c r="G117" s="406" t="str">
        <f>G92</f>
        <v>kn</v>
      </c>
      <c r="H117" s="406">
        <f>H92</f>
        <v>0</v>
      </c>
    </row>
    <row r="118" spans="1:8" s="407" customFormat="1" ht="18.75" customHeight="1">
      <c r="A118" s="404" t="str">
        <f>A104</f>
        <v>5.1.4.</v>
      </c>
      <c r="B118" s="405" t="str">
        <f>B104</f>
        <v>INSTALACIJA  GRIJANJA</v>
      </c>
      <c r="C118" s="404"/>
      <c r="D118" s="404"/>
      <c r="E118" s="404"/>
      <c r="F118" s="404"/>
      <c r="G118" s="406" t="str">
        <f>G104</f>
        <v>kn</v>
      </c>
      <c r="H118" s="406">
        <f>H104</f>
        <v>0</v>
      </c>
    </row>
    <row r="119" spans="1:8" s="407" customFormat="1" ht="18.75" customHeight="1">
      <c r="A119" s="404" t="str">
        <f>A111</f>
        <v>5.1.5.</v>
      </c>
      <c r="B119" s="405" t="str">
        <f>B111</f>
        <v>INSTALACIJA  VENTILACIJE  DVORANE</v>
      </c>
      <c r="C119" s="404"/>
      <c r="D119" s="404"/>
      <c r="E119" s="404"/>
      <c r="F119" s="404"/>
      <c r="G119" s="406" t="str">
        <f>G111</f>
        <v>kn</v>
      </c>
      <c r="H119" s="406">
        <f>H111</f>
        <v>0</v>
      </c>
    </row>
    <row r="120" spans="1:8" s="331" customFormat="1" ht="18.75" customHeight="1">
      <c r="A120" s="408"/>
      <c r="B120" s="409" t="s">
        <v>478</v>
      </c>
      <c r="C120" s="409"/>
      <c r="D120" s="410"/>
      <c r="E120" s="410"/>
      <c r="F120" s="410"/>
      <c r="G120" s="411" t="s">
        <v>453</v>
      </c>
      <c r="H120" s="412">
        <f>SUM(H115:H119)</f>
        <v>0</v>
      </c>
    </row>
    <row r="121" spans="1:8" s="324" customFormat="1" ht="15">
      <c r="A121" s="397"/>
      <c r="B121" s="320"/>
      <c r="C121" s="320"/>
      <c r="D121" s="320"/>
      <c r="E121" s="386"/>
      <c r="F121" s="322"/>
      <c r="G121" s="387"/>
      <c r="H121" s="387"/>
    </row>
    <row r="122" spans="1:8" s="324" customFormat="1" ht="15">
      <c r="A122" s="397"/>
      <c r="B122" s="320"/>
      <c r="C122" s="320"/>
      <c r="D122" s="320"/>
      <c r="E122" s="386"/>
      <c r="F122" s="322"/>
      <c r="G122" s="387"/>
      <c r="H122" s="387"/>
    </row>
    <row r="123" spans="1:8" s="324" customFormat="1" ht="15">
      <c r="A123" s="319"/>
      <c r="B123" s="320"/>
      <c r="C123" s="320"/>
      <c r="D123" s="320"/>
      <c r="E123" s="337"/>
      <c r="F123" s="338"/>
      <c r="G123" s="292"/>
      <c r="H123" s="292"/>
    </row>
    <row r="124" spans="1:8" s="324" customFormat="1" ht="15">
      <c r="A124" s="319"/>
      <c r="B124" s="320"/>
      <c r="C124" s="320"/>
      <c r="D124" s="320"/>
      <c r="E124" s="337"/>
      <c r="F124" s="338"/>
      <c r="G124" s="292"/>
      <c r="H124" s="292"/>
    </row>
    <row r="125" spans="1:8" s="309" customFormat="1" ht="15">
      <c r="A125" s="304" t="s">
        <v>479</v>
      </c>
      <c r="B125" s="305" t="s">
        <v>480</v>
      </c>
      <c r="C125" s="305"/>
      <c r="D125" s="305"/>
      <c r="E125" s="306"/>
      <c r="F125" s="306"/>
      <c r="G125" s="307"/>
      <c r="H125" s="308"/>
    </row>
    <row r="126" spans="1:8" s="309" customFormat="1" ht="15">
      <c r="A126" s="413"/>
      <c r="B126" s="414"/>
      <c r="C126" s="414"/>
      <c r="D126" s="414"/>
      <c r="E126" s="415"/>
      <c r="F126" s="415"/>
      <c r="G126" s="416"/>
      <c r="H126" s="417"/>
    </row>
    <row r="127" spans="1:8" s="328" customFormat="1" ht="15" customHeight="1">
      <c r="A127" s="418" t="s">
        <v>481</v>
      </c>
      <c r="B127" s="419" t="s">
        <v>444</v>
      </c>
      <c r="C127" s="419"/>
      <c r="D127" s="419"/>
      <c r="E127" s="418"/>
      <c r="F127" s="418"/>
      <c r="G127" s="420"/>
      <c r="H127" s="420"/>
    </row>
    <row r="128" spans="1:8" s="328" customFormat="1" ht="12" customHeight="1">
      <c r="A128" s="421"/>
      <c r="B128" s="422"/>
      <c r="C128" s="422"/>
      <c r="D128" s="422"/>
      <c r="E128" s="421"/>
      <c r="F128" s="421"/>
      <c r="G128" s="313"/>
      <c r="H128" s="313"/>
    </row>
    <row r="129" spans="1:8" s="324" customFormat="1" ht="48.75" customHeight="1">
      <c r="A129" s="335">
        <f>1+MAX(A$33:A128)</f>
        <v>6</v>
      </c>
      <c r="B129" s="912" t="s">
        <v>482</v>
      </c>
      <c r="C129" s="912"/>
      <c r="D129" s="912"/>
      <c r="E129" s="337" t="s">
        <v>827</v>
      </c>
      <c r="F129" s="338">
        <v>1</v>
      </c>
      <c r="G129" s="292"/>
      <c r="H129" s="292"/>
    </row>
    <row r="130" spans="1:8" s="324" customFormat="1" ht="15">
      <c r="A130" s="319"/>
      <c r="B130" s="320"/>
      <c r="C130" s="320"/>
      <c r="D130" s="320"/>
      <c r="E130" s="337"/>
      <c r="F130" s="338"/>
      <c r="G130" s="292"/>
      <c r="H130" s="292"/>
    </row>
    <row r="131" spans="1:8" s="324" customFormat="1" ht="54.75" customHeight="1">
      <c r="A131" s="335">
        <f>1+MAX(A$33:A130)</f>
        <v>7</v>
      </c>
      <c r="B131" s="912" t="s">
        <v>483</v>
      </c>
      <c r="C131" s="912"/>
      <c r="D131" s="912"/>
      <c r="E131" s="337" t="s">
        <v>827</v>
      </c>
      <c r="F131" s="338">
        <v>1</v>
      </c>
      <c r="G131" s="292"/>
      <c r="H131" s="292"/>
    </row>
    <row r="132" spans="1:8" s="324" customFormat="1" ht="9" customHeight="1">
      <c r="A132" s="319"/>
      <c r="B132" s="320"/>
      <c r="C132" s="320"/>
      <c r="D132" s="320"/>
      <c r="E132" s="337"/>
      <c r="F132" s="338"/>
      <c r="G132" s="292"/>
      <c r="H132" s="292"/>
    </row>
    <row r="133" spans="1:8" s="324" customFormat="1" ht="48.75" customHeight="1">
      <c r="A133" s="335">
        <f>1+MAX(A$33:A132)</f>
        <v>8</v>
      </c>
      <c r="B133" s="912" t="s">
        <v>59</v>
      </c>
      <c r="C133" s="912"/>
      <c r="D133" s="912"/>
      <c r="E133" s="337" t="s">
        <v>827</v>
      </c>
      <c r="F133" s="338">
        <v>1</v>
      </c>
      <c r="G133" s="292"/>
      <c r="H133" s="292"/>
    </row>
    <row r="134" spans="1:8" s="324" customFormat="1" ht="9" customHeight="1">
      <c r="A134" s="319"/>
      <c r="B134" s="320"/>
      <c r="C134" s="320"/>
      <c r="D134" s="320"/>
      <c r="E134" s="337"/>
      <c r="F134" s="338"/>
      <c r="G134" s="292"/>
      <c r="H134" s="292"/>
    </row>
    <row r="135" spans="1:8" s="423" customFormat="1" ht="13.5" customHeight="1">
      <c r="A135" s="335">
        <f>1+MAX(A$33:A134)</f>
        <v>9</v>
      </c>
      <c r="B135" s="423" t="s">
        <v>484</v>
      </c>
      <c r="E135" s="424"/>
      <c r="F135" s="424"/>
      <c r="G135" s="425"/>
      <c r="H135" s="426"/>
    </row>
    <row r="136" spans="1:8" s="423" customFormat="1" ht="13.5" customHeight="1">
      <c r="A136" s="335"/>
      <c r="B136" s="423" t="s">
        <v>485</v>
      </c>
      <c r="C136" s="423" t="s">
        <v>486</v>
      </c>
      <c r="E136" s="424" t="s">
        <v>449</v>
      </c>
      <c r="F136" s="427">
        <v>6</v>
      </c>
      <c r="G136" s="425"/>
      <c r="H136" s="426"/>
    </row>
    <row r="137" spans="1:12" s="423" customFormat="1" ht="13.5" customHeight="1">
      <c r="A137" s="428"/>
      <c r="B137" s="429"/>
      <c r="C137" s="423" t="s">
        <v>487</v>
      </c>
      <c r="E137" s="424" t="s">
        <v>449</v>
      </c>
      <c r="F137" s="427">
        <v>10</v>
      </c>
      <c r="G137" s="425"/>
      <c r="H137" s="426"/>
      <c r="I137" s="430"/>
      <c r="J137" s="424"/>
      <c r="K137" s="431"/>
      <c r="L137" s="432"/>
    </row>
    <row r="138" spans="1:8" s="423" customFormat="1" ht="13.5" customHeight="1">
      <c r="A138" s="433"/>
      <c r="C138" s="423" t="s">
        <v>488</v>
      </c>
      <c r="E138" s="424" t="s">
        <v>449</v>
      </c>
      <c r="F138" s="427">
        <v>2</v>
      </c>
      <c r="G138" s="425"/>
      <c r="H138" s="426"/>
    </row>
    <row r="139" spans="1:8" s="423" customFormat="1" ht="13.5" customHeight="1">
      <c r="A139" s="433"/>
      <c r="E139" s="424"/>
      <c r="F139" s="432"/>
      <c r="G139" s="425"/>
      <c r="H139" s="426"/>
    </row>
    <row r="140" spans="1:8" s="423" customFormat="1" ht="13.5" customHeight="1">
      <c r="A140" s="335">
        <f>1+MAX(A$33:A139)</f>
        <v>10</v>
      </c>
      <c r="B140" s="434" t="s">
        <v>489</v>
      </c>
      <c r="C140" s="434"/>
      <c r="D140" s="434"/>
      <c r="E140" s="433"/>
      <c r="F140" s="433"/>
      <c r="G140" s="425"/>
      <c r="H140" s="426"/>
    </row>
    <row r="141" spans="1:12" s="423" customFormat="1" ht="13.5" customHeight="1">
      <c r="A141" s="428"/>
      <c r="B141" s="429"/>
      <c r="C141" s="423" t="s">
        <v>486</v>
      </c>
      <c r="E141" s="424" t="s">
        <v>449</v>
      </c>
      <c r="F141" s="435">
        <v>3</v>
      </c>
      <c r="G141" s="425"/>
      <c r="H141" s="426"/>
      <c r="I141" s="430"/>
      <c r="J141" s="424"/>
      <c r="K141" s="431"/>
      <c r="L141" s="432"/>
    </row>
    <row r="142" spans="1:8" s="423" customFormat="1" ht="13.5" customHeight="1">
      <c r="A142" s="433"/>
      <c r="B142" s="434"/>
      <c r="C142" s="423" t="s">
        <v>487</v>
      </c>
      <c r="E142" s="424" t="s">
        <v>490</v>
      </c>
      <c r="F142" s="435">
        <v>4</v>
      </c>
      <c r="G142" s="425"/>
      <c r="H142" s="426"/>
    </row>
    <row r="143" spans="1:8" s="423" customFormat="1" ht="13.5" customHeight="1">
      <c r="A143" s="433"/>
      <c r="B143" s="434"/>
      <c r="C143" s="423" t="s">
        <v>488</v>
      </c>
      <c r="E143" s="424" t="s">
        <v>490</v>
      </c>
      <c r="F143" s="435">
        <v>2</v>
      </c>
      <c r="G143" s="425"/>
      <c r="H143" s="426"/>
    </row>
    <row r="144" spans="1:8" s="324" customFormat="1" ht="10.5" customHeight="1">
      <c r="A144" s="436"/>
      <c r="B144" s="437"/>
      <c r="C144" s="437"/>
      <c r="D144" s="389"/>
      <c r="E144" s="386"/>
      <c r="F144" s="322"/>
      <c r="G144" s="323"/>
      <c r="H144" s="387"/>
    </row>
    <row r="145" spans="1:8" s="276" customFormat="1" ht="27" customHeight="1">
      <c r="A145" s="335">
        <f>1+MAX(A$33:A144)</f>
        <v>11</v>
      </c>
      <c r="B145" s="914" t="s">
        <v>491</v>
      </c>
      <c r="C145" s="914"/>
      <c r="D145" s="914"/>
      <c r="E145" s="337" t="s">
        <v>449</v>
      </c>
      <c r="F145" s="338">
        <v>12</v>
      </c>
      <c r="G145" s="292"/>
      <c r="H145" s="292"/>
    </row>
    <row r="146" spans="1:8" s="276" customFormat="1" ht="13.5" customHeight="1">
      <c r="A146" s="337"/>
      <c r="B146" s="353"/>
      <c r="E146" s="337"/>
      <c r="F146" s="438"/>
      <c r="G146" s="292"/>
      <c r="H146" s="292"/>
    </row>
    <row r="147" spans="1:8" s="276" customFormat="1" ht="51.75" customHeight="1">
      <c r="A147" s="335">
        <f>1+MAX(A$33:A146)</f>
        <v>12</v>
      </c>
      <c r="B147" s="914" t="s">
        <v>492</v>
      </c>
      <c r="C147" s="914"/>
      <c r="D147" s="914"/>
      <c r="E147" s="337" t="s">
        <v>827</v>
      </c>
      <c r="F147" s="338">
        <v>1</v>
      </c>
      <c r="G147" s="292"/>
      <c r="H147" s="292"/>
    </row>
    <row r="148" spans="1:8" s="276" customFormat="1" ht="7.5" customHeight="1">
      <c r="A148" s="439"/>
      <c r="B148" s="357"/>
      <c r="C148" s="357"/>
      <c r="D148" s="357"/>
      <c r="E148" s="337"/>
      <c r="F148" s="338"/>
      <c r="G148" s="292"/>
      <c r="H148" s="292"/>
    </row>
    <row r="149" spans="1:8" s="276" customFormat="1" ht="39.75" customHeight="1">
      <c r="A149" s="335">
        <f>1+MAX(A$33:A148)</f>
        <v>13</v>
      </c>
      <c r="B149" s="914" t="s">
        <v>493</v>
      </c>
      <c r="C149" s="914"/>
      <c r="D149" s="914"/>
      <c r="E149" s="337" t="s">
        <v>827</v>
      </c>
      <c r="F149" s="337">
        <v>1</v>
      </c>
      <c r="G149" s="292"/>
      <c r="H149" s="292"/>
    </row>
    <row r="150" spans="1:8" s="276" customFormat="1" ht="13.5" customHeight="1">
      <c r="A150" s="335"/>
      <c r="E150" s="337"/>
      <c r="F150" s="337"/>
      <c r="G150" s="292"/>
      <c r="H150" s="292"/>
    </row>
    <row r="151" spans="1:8" s="442" customFormat="1" ht="38.25" customHeight="1">
      <c r="A151" s="335">
        <f>1+MAX(A$33:A150)</f>
        <v>14</v>
      </c>
      <c r="B151" s="914" t="s">
        <v>494</v>
      </c>
      <c r="C151" s="914"/>
      <c r="D151" s="914"/>
      <c r="E151" s="337" t="s">
        <v>827</v>
      </c>
      <c r="F151" s="440">
        <v>1</v>
      </c>
      <c r="G151" s="441"/>
      <c r="H151" s="292"/>
    </row>
    <row r="152" spans="1:8" s="442" customFormat="1" ht="13.5" customHeight="1">
      <c r="A152" s="443"/>
      <c r="B152" s="914"/>
      <c r="C152" s="914"/>
      <c r="D152" s="914"/>
      <c r="F152" s="444"/>
      <c r="G152" s="441"/>
      <c r="H152" s="441"/>
    </row>
    <row r="153" spans="1:8" s="276" customFormat="1" ht="26.25" customHeight="1">
      <c r="A153" s="335">
        <f>1+MAX(A$33:A152)</f>
        <v>15</v>
      </c>
      <c r="B153" s="915" t="s">
        <v>495</v>
      </c>
      <c r="C153" s="915"/>
      <c r="D153" s="915"/>
      <c r="E153" s="337" t="s">
        <v>827</v>
      </c>
      <c r="F153" s="337">
        <v>1</v>
      </c>
      <c r="G153" s="292"/>
      <c r="H153" s="292"/>
    </row>
    <row r="154" spans="1:8" s="276" customFormat="1" ht="12.75" customHeight="1">
      <c r="A154" s="445"/>
      <c r="B154" s="446"/>
      <c r="C154" s="446"/>
      <c r="D154" s="446"/>
      <c r="E154" s="337"/>
      <c r="F154" s="337"/>
      <c r="G154" s="292"/>
      <c r="H154" s="292"/>
    </row>
    <row r="155" spans="1:8" s="276" customFormat="1" ht="38.25" customHeight="1">
      <c r="A155" s="335">
        <f>1+MAX(A$33:A154)</f>
        <v>16</v>
      </c>
      <c r="B155" s="914" t="s">
        <v>496</v>
      </c>
      <c r="C155" s="914"/>
      <c r="D155" s="914"/>
      <c r="E155" s="337" t="s">
        <v>827</v>
      </c>
      <c r="F155" s="338">
        <v>1</v>
      </c>
      <c r="G155" s="292"/>
      <c r="H155" s="292"/>
    </row>
    <row r="156" spans="1:8" s="452" customFormat="1" ht="7.5" customHeight="1">
      <c r="A156" s="447"/>
      <c r="B156" s="448"/>
      <c r="C156" s="448"/>
      <c r="D156" s="448"/>
      <c r="E156" s="449"/>
      <c r="F156" s="450"/>
      <c r="G156" s="451"/>
      <c r="H156" s="451"/>
    </row>
    <row r="157" spans="1:8" s="456" customFormat="1" ht="12.75">
      <c r="A157" s="453" t="str">
        <f>A127</f>
        <v>5.2.1.</v>
      </c>
      <c r="B157" s="454" t="str">
        <f>B127</f>
        <v>INSTALACIJA PLINA</v>
      </c>
      <c r="C157" s="453"/>
      <c r="D157" s="453"/>
      <c r="E157" s="453"/>
      <c r="F157" s="453"/>
      <c r="G157" s="455" t="s">
        <v>453</v>
      </c>
      <c r="H157" s="455">
        <f>SUM(H129:H155)</f>
        <v>0</v>
      </c>
    </row>
    <row r="158" spans="1:8" s="301" customFormat="1" ht="13.5" customHeight="1">
      <c r="A158" s="298"/>
      <c r="B158" s="298"/>
      <c r="C158" s="298"/>
      <c r="D158" s="298"/>
      <c r="E158" s="299"/>
      <c r="F158" s="299"/>
      <c r="G158" s="300"/>
      <c r="H158" s="300"/>
    </row>
    <row r="159" spans="1:8" s="301" customFormat="1" ht="13.5" customHeight="1">
      <c r="A159" s="298"/>
      <c r="B159" s="298"/>
      <c r="C159" s="298"/>
      <c r="D159" s="298"/>
      <c r="E159" s="299"/>
      <c r="F159" s="299"/>
      <c r="G159" s="300"/>
      <c r="H159" s="300"/>
    </row>
    <row r="160" spans="1:8" s="328" customFormat="1" ht="15" customHeight="1">
      <c r="A160" s="418" t="s">
        <v>497</v>
      </c>
      <c r="B160" s="419" t="s">
        <v>498</v>
      </c>
      <c r="C160" s="419"/>
      <c r="D160" s="419"/>
      <c r="E160" s="418"/>
      <c r="F160" s="418"/>
      <c r="G160" s="420"/>
      <c r="H160" s="420"/>
    </row>
    <row r="161" spans="1:8" s="328" customFormat="1" ht="9" customHeight="1">
      <c r="A161" s="421"/>
      <c r="B161" s="422"/>
      <c r="C161" s="422"/>
      <c r="D161" s="422"/>
      <c r="E161" s="421"/>
      <c r="F161" s="421"/>
      <c r="G161" s="313"/>
      <c r="H161" s="313"/>
    </row>
    <row r="162" spans="1:8" s="276" customFormat="1" ht="231.75" customHeight="1">
      <c r="A162" s="335">
        <f>1+MAX(A$33:A161)</f>
        <v>17</v>
      </c>
      <c r="B162" s="893" t="s">
        <v>499</v>
      </c>
      <c r="C162" s="893"/>
      <c r="D162" s="893"/>
      <c r="E162" s="457"/>
      <c r="F162" s="457"/>
      <c r="G162" s="292"/>
      <c r="H162" s="292">
        <f>IF(F162="","",F162*G162)</f>
      </c>
    </row>
    <row r="163" spans="2:8" s="358" customFormat="1" ht="12.75" customHeight="1">
      <c r="B163" s="458" t="s">
        <v>466</v>
      </c>
      <c r="C163" s="458"/>
      <c r="D163" s="459" t="s">
        <v>500</v>
      </c>
      <c r="F163" s="362"/>
      <c r="G163" s="363"/>
      <c r="H163" s="363"/>
    </row>
    <row r="164" spans="2:8" s="358" customFormat="1" ht="12.75" customHeight="1">
      <c r="B164" s="458" t="s">
        <v>470</v>
      </c>
      <c r="C164" s="458"/>
      <c r="D164" s="459" t="s">
        <v>501</v>
      </c>
      <c r="F164" s="362"/>
      <c r="G164" s="363"/>
      <c r="H164" s="363"/>
    </row>
    <row r="165" spans="2:8" s="358" customFormat="1" ht="12.75" customHeight="1">
      <c r="B165" s="458" t="s">
        <v>502</v>
      </c>
      <c r="C165" s="458"/>
      <c r="D165" s="459" t="s">
        <v>503</v>
      </c>
      <c r="F165" s="362"/>
      <c r="G165" s="363"/>
      <c r="H165" s="363"/>
    </row>
    <row r="166" spans="2:16" s="358" customFormat="1" ht="12.75" customHeight="1">
      <c r="B166" s="458"/>
      <c r="C166" s="458"/>
      <c r="D166"/>
      <c r="F166" s="362"/>
      <c r="G166" s="363"/>
      <c r="H166" s="363"/>
      <c r="J166" s="458"/>
      <c r="K166" s="458"/>
      <c r="L166" s="459"/>
      <c r="M166" s="459"/>
      <c r="N166" s="458"/>
      <c r="O166" s="458"/>
      <c r="P166" s="459"/>
    </row>
    <row r="167" spans="1:8" s="276" customFormat="1" ht="144.75" customHeight="1">
      <c r="A167" s="319"/>
      <c r="B167" s="893" t="s">
        <v>60</v>
      </c>
      <c r="C167" s="893"/>
      <c r="D167" s="893" t="s">
        <v>505</v>
      </c>
      <c r="E167" s="457"/>
      <c r="F167" s="457"/>
      <c r="G167" s="292"/>
      <c r="H167" s="292">
        <f>IF(F167="","",F167*G167)</f>
      </c>
    </row>
    <row r="168" spans="1:8" s="276" customFormat="1" ht="168" customHeight="1">
      <c r="A168" s="397"/>
      <c r="B168" s="894" t="s">
        <v>61</v>
      </c>
      <c r="C168" s="894"/>
      <c r="D168" s="894"/>
      <c r="E168" s="828"/>
      <c r="F168" s="828"/>
      <c r="G168" s="387"/>
      <c r="H168" s="292">
        <f>IF(F168="","",F168*G168)</f>
      </c>
    </row>
    <row r="169" spans="1:8" s="276" customFormat="1" ht="15" customHeight="1">
      <c r="A169" s="397"/>
      <c r="B169" s="827"/>
      <c r="C169" s="827"/>
      <c r="D169" s="827"/>
      <c r="E169" s="828"/>
      <c r="F169" s="828"/>
      <c r="G169" s="387"/>
      <c r="H169" s="292"/>
    </row>
    <row r="170" spans="1:8" s="276" customFormat="1" ht="15" customHeight="1">
      <c r="A170" s="397"/>
      <c r="B170" s="829" t="s">
        <v>62</v>
      </c>
      <c r="C170" s="827"/>
      <c r="D170" s="827"/>
      <c r="E170" s="828"/>
      <c r="F170" s="828"/>
      <c r="G170" s="387"/>
      <c r="H170" s="292"/>
    </row>
    <row r="171" spans="1:8" s="276" customFormat="1" ht="15" customHeight="1">
      <c r="A171" s="397"/>
      <c r="B171" s="827"/>
      <c r="C171" s="827"/>
      <c r="D171" s="827"/>
      <c r="E171" s="828"/>
      <c r="F171" s="828"/>
      <c r="G171" s="387"/>
      <c r="H171" s="292"/>
    </row>
    <row r="172" spans="1:8" s="276" customFormat="1" ht="15" customHeight="1">
      <c r="A172" s="397"/>
      <c r="B172" s="830" t="s">
        <v>63</v>
      </c>
      <c r="C172" s="827"/>
      <c r="D172" s="827"/>
      <c r="E172" s="828"/>
      <c r="F172" s="828"/>
      <c r="G172" s="387"/>
      <c r="H172" s="292"/>
    </row>
    <row r="173" spans="1:8" s="276" customFormat="1" ht="15" customHeight="1">
      <c r="A173" s="397"/>
      <c r="B173" s="830"/>
      <c r="C173" s="894" t="s">
        <v>64</v>
      </c>
      <c r="D173" s="894"/>
      <c r="E173" s="828"/>
      <c r="F173" s="828"/>
      <c r="G173" s="387"/>
      <c r="H173" s="292"/>
    </row>
    <row r="174" spans="1:8" s="276" customFormat="1" ht="15" customHeight="1">
      <c r="A174" s="397"/>
      <c r="B174" s="831" t="s">
        <v>504</v>
      </c>
      <c r="C174" s="827"/>
      <c r="D174" s="832" t="s">
        <v>65</v>
      </c>
      <c r="E174" s="828"/>
      <c r="F174" s="828"/>
      <c r="G174" s="387"/>
      <c r="H174" s="292"/>
    </row>
    <row r="175" spans="1:8" s="276" customFormat="1" ht="15" customHeight="1">
      <c r="A175" s="397"/>
      <c r="B175" s="831" t="s">
        <v>66</v>
      </c>
      <c r="C175" s="827"/>
      <c r="D175" s="832" t="s">
        <v>67</v>
      </c>
      <c r="E175" s="828"/>
      <c r="F175" s="828"/>
      <c r="G175" s="387"/>
      <c r="H175" s="292"/>
    </row>
    <row r="176" spans="1:8" s="276" customFormat="1" ht="15" customHeight="1">
      <c r="A176" s="397"/>
      <c r="B176" s="830" t="s">
        <v>68</v>
      </c>
      <c r="C176" s="827"/>
      <c r="D176" s="827" t="s">
        <v>69</v>
      </c>
      <c r="E176" s="828"/>
      <c r="F176" s="828"/>
      <c r="G176" s="387"/>
      <c r="H176" s="292"/>
    </row>
    <row r="177" spans="1:8" s="276" customFormat="1" ht="15" customHeight="1">
      <c r="A177" s="397"/>
      <c r="B177" s="830" t="s">
        <v>70</v>
      </c>
      <c r="C177" s="827"/>
      <c r="D177" s="833" t="s">
        <v>71</v>
      </c>
      <c r="E177" s="828"/>
      <c r="F177" s="828"/>
      <c r="G177" s="387"/>
      <c r="H177" s="292"/>
    </row>
    <row r="178" spans="1:8" s="276" customFormat="1" ht="15" customHeight="1">
      <c r="A178" s="397"/>
      <c r="B178" s="827"/>
      <c r="C178" s="827"/>
      <c r="D178" s="827"/>
      <c r="E178" s="828"/>
      <c r="F178" s="828"/>
      <c r="G178" s="387"/>
      <c r="H178" s="292"/>
    </row>
    <row r="179" spans="1:8" s="276" customFormat="1" ht="12.75" customHeight="1">
      <c r="A179" s="397"/>
      <c r="B179" s="834" t="s">
        <v>506</v>
      </c>
      <c r="C179" s="835"/>
      <c r="D179" s="836"/>
      <c r="E179" s="837"/>
      <c r="F179" s="836"/>
      <c r="G179" s="387"/>
      <c r="H179" s="292"/>
    </row>
    <row r="180" spans="1:8" s="276" customFormat="1" ht="12.75" customHeight="1">
      <c r="A180" s="397"/>
      <c r="B180" s="834"/>
      <c r="C180" s="835"/>
      <c r="D180" s="836"/>
      <c r="E180" s="837"/>
      <c r="F180" s="836"/>
      <c r="G180" s="387"/>
      <c r="H180" s="292"/>
    </row>
    <row r="181" spans="1:8" s="276" customFormat="1" ht="12.75" customHeight="1">
      <c r="A181" s="397"/>
      <c r="B181" s="838" t="s">
        <v>507</v>
      </c>
      <c r="C181" s="839"/>
      <c r="D181" s="840"/>
      <c r="E181" s="837"/>
      <c r="F181" s="836"/>
      <c r="G181" s="387"/>
      <c r="H181" s="292"/>
    </row>
    <row r="182" spans="1:8" s="276" customFormat="1" ht="12.75" customHeight="1">
      <c r="A182" s="319"/>
      <c r="B182" s="464" t="s">
        <v>508</v>
      </c>
      <c r="C182" s="465"/>
      <c r="D182" s="466"/>
      <c r="E182" s="463"/>
      <c r="F182" s="462"/>
      <c r="G182" s="292"/>
      <c r="H182" s="292"/>
    </row>
    <row r="183" spans="1:8" s="276" customFormat="1" ht="12.75" customHeight="1">
      <c r="A183" s="319"/>
      <c r="B183" s="467" t="s">
        <v>72</v>
      </c>
      <c r="C183" s="465"/>
      <c r="D183" s="468"/>
      <c r="E183" s="461"/>
      <c r="F183" s="841"/>
      <c r="G183" s="463"/>
      <c r="H183" s="462"/>
    </row>
    <row r="184" spans="1:8" s="276" customFormat="1" ht="12.75" customHeight="1">
      <c r="A184" s="319"/>
      <c r="B184" s="467" t="s">
        <v>73</v>
      </c>
      <c r="C184" s="465"/>
      <c r="D184" s="468"/>
      <c r="E184" s="461"/>
      <c r="F184" s="841"/>
      <c r="G184" s="463"/>
      <c r="H184" s="462"/>
    </row>
    <row r="185" spans="1:8" s="276" customFormat="1" ht="12.75" customHeight="1">
      <c r="A185" s="319"/>
      <c r="B185" s="467" t="s">
        <v>74</v>
      </c>
      <c r="C185" s="465"/>
      <c r="D185" s="468"/>
      <c r="E185" s="461"/>
      <c r="F185" s="841"/>
      <c r="G185" s="463"/>
      <c r="H185" s="462"/>
    </row>
    <row r="186" spans="1:8" s="276" customFormat="1" ht="12.75" customHeight="1">
      <c r="A186" s="319"/>
      <c r="B186" s="467" t="s">
        <v>75</v>
      </c>
      <c r="C186" s="465"/>
      <c r="D186" s="842" t="s">
        <v>76</v>
      </c>
      <c r="E186" s="461"/>
      <c r="F186" s="841"/>
      <c r="G186" s="463"/>
      <c r="H186" s="462"/>
    </row>
    <row r="187" spans="1:8" s="276" customFormat="1" ht="12.75" customHeight="1">
      <c r="A187" s="319"/>
      <c r="B187" s="467" t="s">
        <v>77</v>
      </c>
      <c r="C187" s="465"/>
      <c r="D187" s="842" t="s">
        <v>76</v>
      </c>
      <c r="E187" s="461"/>
      <c r="F187" s="841"/>
      <c r="G187" s="463"/>
      <c r="H187" s="462"/>
    </row>
    <row r="188" spans="1:8" s="276" customFormat="1" ht="12.75" customHeight="1">
      <c r="A188" s="319"/>
      <c r="B188" s="467" t="s">
        <v>78</v>
      </c>
      <c r="C188" s="465"/>
      <c r="D188" s="843" t="s">
        <v>79</v>
      </c>
      <c r="E188" s="461"/>
      <c r="F188" s="841"/>
      <c r="G188" s="463"/>
      <c r="H188" s="462"/>
    </row>
    <row r="189" spans="1:8" s="276" customFormat="1" ht="12.75" customHeight="1">
      <c r="A189" s="319"/>
      <c r="B189" s="467" t="s">
        <v>80</v>
      </c>
      <c r="C189" s="465"/>
      <c r="D189" s="844" t="s">
        <v>81</v>
      </c>
      <c r="E189" s="461"/>
      <c r="F189" s="841"/>
      <c r="G189" s="463"/>
      <c r="H189" s="462"/>
    </row>
    <row r="190" spans="1:8" s="276" customFormat="1" ht="12.75" customHeight="1">
      <c r="A190" s="319"/>
      <c r="B190" s="467"/>
      <c r="C190" s="465"/>
      <c r="D190" s="468"/>
      <c r="E190" s="465" t="s">
        <v>827</v>
      </c>
      <c r="F190" s="468">
        <v>2</v>
      </c>
      <c r="G190" s="469"/>
      <c r="H190" s="466"/>
    </row>
    <row r="191" spans="1:8" s="476" customFormat="1" ht="12.75" customHeight="1">
      <c r="A191" s="845"/>
      <c r="B191" s="846"/>
      <c r="C191" s="846"/>
      <c r="D191" s="846"/>
      <c r="E191" s="553"/>
      <c r="F191" s="554"/>
      <c r="G191" s="503"/>
      <c r="H191" s="323"/>
    </row>
    <row r="192" spans="1:8" s="276" customFormat="1" ht="96.75" customHeight="1">
      <c r="A192" s="385">
        <f>1+MAX(A$33:A191)</f>
        <v>18</v>
      </c>
      <c r="B192" s="894" t="s">
        <v>82</v>
      </c>
      <c r="C192" s="894"/>
      <c r="D192" s="894"/>
      <c r="E192" s="386"/>
      <c r="F192" s="386"/>
      <c r="G192" s="387"/>
      <c r="H192" s="387">
        <f>IF(F192="","",F192*G192)</f>
      </c>
    </row>
    <row r="193" spans="1:8" s="358" customFormat="1" ht="12.75" customHeight="1">
      <c r="A193" s="830"/>
      <c r="B193" s="831" t="s">
        <v>466</v>
      </c>
      <c r="C193" s="831"/>
      <c r="D193" s="832" t="s">
        <v>500</v>
      </c>
      <c r="E193" s="553"/>
      <c r="F193" s="554"/>
      <c r="G193" s="503"/>
      <c r="H193" s="323"/>
    </row>
    <row r="194" spans="1:8" s="358" customFormat="1" ht="12.75" customHeight="1">
      <c r="A194" s="830"/>
      <c r="B194" s="831" t="s">
        <v>470</v>
      </c>
      <c r="C194" s="831"/>
      <c r="D194" s="832" t="s">
        <v>83</v>
      </c>
      <c r="E194" s="553"/>
      <c r="F194" s="554"/>
      <c r="G194" s="503"/>
      <c r="H194" s="323"/>
    </row>
    <row r="195" spans="1:8" s="358" customFormat="1" ht="12.75" customHeight="1">
      <c r="A195" s="830"/>
      <c r="B195" s="831"/>
      <c r="C195" s="831"/>
      <c r="D195" s="832"/>
      <c r="E195" s="553"/>
      <c r="F195" s="554"/>
      <c r="G195" s="503"/>
      <c r="H195" s="323"/>
    </row>
    <row r="196" spans="1:8" s="358" customFormat="1" ht="12.75" customHeight="1">
      <c r="A196" s="830"/>
      <c r="B196" s="829" t="s">
        <v>62</v>
      </c>
      <c r="C196" s="831"/>
      <c r="D196" s="832"/>
      <c r="E196" s="553"/>
      <c r="F196" s="554"/>
      <c r="G196" s="503"/>
      <c r="H196" s="323"/>
    </row>
    <row r="197" spans="1:8" s="358" customFormat="1" ht="12.75" customHeight="1">
      <c r="A197" s="830"/>
      <c r="B197" s="831"/>
      <c r="C197" s="831"/>
      <c r="D197" s="832"/>
      <c r="E197" s="553"/>
      <c r="F197" s="554"/>
      <c r="G197" s="503"/>
      <c r="H197" s="323"/>
    </row>
    <row r="198" spans="1:8" s="358" customFormat="1" ht="12.75" customHeight="1">
      <c r="A198" s="830"/>
      <c r="B198" s="831" t="s">
        <v>84</v>
      </c>
      <c r="C198" s="831"/>
      <c r="D198" s="832" t="s">
        <v>85</v>
      </c>
      <c r="E198" s="553"/>
      <c r="F198" s="554"/>
      <c r="G198" s="503"/>
      <c r="H198" s="323"/>
    </row>
    <row r="199" spans="1:8" s="358" customFormat="1" ht="12.75" customHeight="1">
      <c r="A199" s="830"/>
      <c r="B199" s="831"/>
      <c r="C199" s="831" t="s">
        <v>86</v>
      </c>
      <c r="D199" s="832" t="s">
        <v>87</v>
      </c>
      <c r="E199" s="553"/>
      <c r="F199" s="554"/>
      <c r="G199" s="832"/>
      <c r="H199" s="323"/>
    </row>
    <row r="200" spans="1:8" s="358" customFormat="1" ht="12.75" customHeight="1">
      <c r="A200" s="830"/>
      <c r="B200" s="831"/>
      <c r="C200" s="831"/>
      <c r="D200" s="832"/>
      <c r="E200" s="553"/>
      <c r="F200" s="554"/>
      <c r="G200" s="503"/>
      <c r="H200" s="323"/>
    </row>
    <row r="201" spans="1:8" s="358" customFormat="1" ht="12.75" customHeight="1">
      <c r="A201" s="830"/>
      <c r="B201" s="831"/>
      <c r="C201" s="831"/>
      <c r="D201" s="832"/>
      <c r="E201" s="553"/>
      <c r="F201" s="554"/>
      <c r="G201" s="503"/>
      <c r="H201" s="323"/>
    </row>
    <row r="202" spans="1:8" s="358" customFormat="1" ht="12.75" customHeight="1">
      <c r="A202" s="830"/>
      <c r="B202" s="831"/>
      <c r="C202" s="831"/>
      <c r="D202" s="832"/>
      <c r="E202" s="553"/>
      <c r="F202" s="554"/>
      <c r="G202" s="503"/>
      <c r="H202" s="323"/>
    </row>
    <row r="203" spans="1:8" s="358" customFormat="1" ht="12.75" customHeight="1">
      <c r="A203" s="830"/>
      <c r="B203" s="847" t="s">
        <v>506</v>
      </c>
      <c r="C203" s="848"/>
      <c r="D203" s="849"/>
      <c r="E203" s="850"/>
      <c r="F203" s="836"/>
      <c r="G203" s="387"/>
      <c r="H203" s="387"/>
    </row>
    <row r="204" spans="1:8" s="358" customFormat="1" ht="12.75" customHeight="1">
      <c r="A204" s="830"/>
      <c r="B204" s="847"/>
      <c r="C204" s="848"/>
      <c r="D204" s="849"/>
      <c r="E204" s="850"/>
      <c r="F204" s="836"/>
      <c r="G204" s="387"/>
      <c r="H204" s="387"/>
    </row>
    <row r="205" spans="1:8" s="358" customFormat="1" ht="12.75" customHeight="1">
      <c r="A205" s="830"/>
      <c r="B205" s="826" t="s">
        <v>507</v>
      </c>
      <c r="C205" s="851"/>
      <c r="D205" s="852"/>
      <c r="E205" s="850"/>
      <c r="F205" s="836"/>
      <c r="G205" s="387"/>
      <c r="H205" s="387"/>
    </row>
    <row r="206" spans="1:8" s="358" customFormat="1" ht="12.75" customHeight="1">
      <c r="A206" s="830"/>
      <c r="B206" s="826" t="s">
        <v>508</v>
      </c>
      <c r="C206" s="851"/>
      <c r="D206" s="852"/>
      <c r="E206" s="850"/>
      <c r="F206" s="836"/>
      <c r="G206" s="387"/>
      <c r="H206" s="387"/>
    </row>
    <row r="207" spans="1:8" s="358" customFormat="1" ht="12.75" customHeight="1">
      <c r="A207" s="830"/>
      <c r="B207" s="853" t="s">
        <v>88</v>
      </c>
      <c r="C207" s="851"/>
      <c r="D207" s="854" t="s">
        <v>89</v>
      </c>
      <c r="E207" s="848"/>
      <c r="F207" s="855"/>
      <c r="G207" s="837"/>
      <c r="H207" s="836"/>
    </row>
    <row r="208" spans="1:8" s="358" customFormat="1" ht="12.75" customHeight="1">
      <c r="A208" s="830"/>
      <c r="B208" s="853"/>
      <c r="C208" s="851" t="s">
        <v>90</v>
      </c>
      <c r="D208" s="854" t="s">
        <v>89</v>
      </c>
      <c r="E208" s="848"/>
      <c r="F208" s="855"/>
      <c r="G208" s="837"/>
      <c r="H208" s="836"/>
    </row>
    <row r="209" spans="1:8" s="358" customFormat="1" ht="12.75" customHeight="1">
      <c r="A209" s="830"/>
      <c r="B209" s="853"/>
      <c r="C209" s="851"/>
      <c r="D209" s="856"/>
      <c r="E209" s="851" t="s">
        <v>827</v>
      </c>
      <c r="F209" s="857">
        <v>1</v>
      </c>
      <c r="G209" s="858"/>
      <c r="H209" s="840"/>
    </row>
    <row r="210" spans="1:8" s="480" customFormat="1" ht="12.75" customHeight="1">
      <c r="A210" s="478"/>
      <c r="B210" s="479"/>
      <c r="C210" s="479"/>
      <c r="D210" s="479"/>
      <c r="E210" s="477"/>
      <c r="F210" s="368"/>
      <c r="G210" s="364"/>
      <c r="H210" s="344"/>
    </row>
    <row r="211" spans="1:8" s="276" customFormat="1" ht="132" customHeight="1">
      <c r="A211" s="335">
        <f>1+MAX(A$33:A210)</f>
        <v>19</v>
      </c>
      <c r="B211" s="893" t="s">
        <v>91</v>
      </c>
      <c r="C211" s="893"/>
      <c r="D211" s="893"/>
      <c r="E211" s="893"/>
      <c r="F211" s="893"/>
      <c r="G211" s="292"/>
      <c r="H211" s="292">
        <f>IF(F211="","",F211*G211)</f>
      </c>
    </row>
    <row r="212" spans="2:8" s="358" customFormat="1" ht="12.75" customHeight="1">
      <c r="B212" s="458" t="s">
        <v>466</v>
      </c>
      <c r="C212" s="458"/>
      <c r="D212" s="459" t="s">
        <v>500</v>
      </c>
      <c r="F212" s="362"/>
      <c r="G212" s="363"/>
      <c r="H212" s="363"/>
    </row>
    <row r="213" spans="2:8" s="358" customFormat="1" ht="12.75" customHeight="1">
      <c r="B213" s="458" t="s">
        <v>470</v>
      </c>
      <c r="C213" s="458"/>
      <c r="D213" s="459" t="s">
        <v>509</v>
      </c>
      <c r="F213" s="362"/>
      <c r="G213" s="363"/>
      <c r="H213" s="363"/>
    </row>
    <row r="214" spans="2:8" s="358" customFormat="1" ht="12.75" customHeight="1">
      <c r="B214" s="458"/>
      <c r="C214" s="458"/>
      <c r="D214" s="459"/>
      <c r="F214" s="362"/>
      <c r="G214" s="363"/>
      <c r="H214" s="363"/>
    </row>
    <row r="215" spans="2:8" s="358" customFormat="1" ht="12.75" customHeight="1">
      <c r="B215" s="829" t="s">
        <v>62</v>
      </c>
      <c r="C215" s="458"/>
      <c r="D215" s="459"/>
      <c r="F215" s="362"/>
      <c r="G215" s="363"/>
      <c r="H215" s="363"/>
    </row>
    <row r="216" spans="2:8" s="358" customFormat="1" ht="12.75" customHeight="1">
      <c r="B216" s="458"/>
      <c r="C216" s="458"/>
      <c r="D216" s="459"/>
      <c r="F216" s="362"/>
      <c r="G216" s="363"/>
      <c r="H216" s="363"/>
    </row>
    <row r="217" spans="2:8" s="358" customFormat="1" ht="12.75" customHeight="1">
      <c r="B217" s="458" t="s">
        <v>92</v>
      </c>
      <c r="C217" s="458"/>
      <c r="D217" s="459"/>
      <c r="F217" s="362"/>
      <c r="G217" s="363"/>
      <c r="H217" s="363"/>
    </row>
    <row r="218" spans="2:8" s="358" customFormat="1" ht="12.75" customHeight="1">
      <c r="B218" s="458"/>
      <c r="C218" s="458"/>
      <c r="D218" s="459"/>
      <c r="F218" s="362"/>
      <c r="G218" s="363"/>
      <c r="H218" s="363"/>
    </row>
    <row r="219" spans="2:8" s="358" customFormat="1" ht="12.75" customHeight="1">
      <c r="B219" s="460" t="s">
        <v>506</v>
      </c>
      <c r="C219" s="461"/>
      <c r="D219" s="462"/>
      <c r="E219" s="463"/>
      <c r="F219" s="462"/>
      <c r="G219" s="292"/>
      <c r="H219" s="292"/>
    </row>
    <row r="220" spans="2:8" s="358" customFormat="1" ht="12.75" customHeight="1">
      <c r="B220" s="460"/>
      <c r="C220" s="461"/>
      <c r="D220" s="462"/>
      <c r="E220" s="463"/>
      <c r="F220" s="462"/>
      <c r="G220" s="292"/>
      <c r="H220" s="292"/>
    </row>
    <row r="221" spans="2:8" s="358" customFormat="1" ht="12.75" customHeight="1">
      <c r="B221" s="464" t="s">
        <v>507</v>
      </c>
      <c r="C221" s="465"/>
      <c r="D221" s="466"/>
      <c r="E221" s="463"/>
      <c r="F221" s="462"/>
      <c r="G221" s="292"/>
      <c r="H221" s="292"/>
    </row>
    <row r="222" spans="2:8" s="358" customFormat="1" ht="12.75" customHeight="1">
      <c r="B222" s="464" t="s">
        <v>508</v>
      </c>
      <c r="C222" s="465"/>
      <c r="D222" s="466"/>
      <c r="E222" s="463"/>
      <c r="F222" s="462"/>
      <c r="G222" s="292"/>
      <c r="H222" s="292"/>
    </row>
    <row r="223" spans="2:8" s="358" customFormat="1" ht="12.75" customHeight="1">
      <c r="B223" s="467"/>
      <c r="C223" s="465"/>
      <c r="D223" s="468"/>
      <c r="E223" s="465" t="s">
        <v>827</v>
      </c>
      <c r="F223" s="468">
        <v>1</v>
      </c>
      <c r="G223" s="469"/>
      <c r="H223" s="466"/>
    </row>
    <row r="224" spans="1:8" s="476" customFormat="1" ht="12.75" customHeight="1">
      <c r="A224" s="470"/>
      <c r="B224" s="471"/>
      <c r="C224" s="471"/>
      <c r="D224" s="471"/>
      <c r="E224" s="472"/>
      <c r="F224" s="473"/>
      <c r="G224" s="474"/>
      <c r="H224" s="475"/>
    </row>
    <row r="225" spans="1:8" s="276" customFormat="1" ht="60.75" customHeight="1">
      <c r="A225" s="335">
        <f>1+MAX(A$33:A224)</f>
        <v>20</v>
      </c>
      <c r="B225" s="893" t="s">
        <v>510</v>
      </c>
      <c r="C225" s="893"/>
      <c r="D225" s="893"/>
      <c r="E225" s="337"/>
      <c r="F225" s="337"/>
      <c r="G225" s="292"/>
      <c r="H225" s="292">
        <f>IF(F225="","",F225*G225)</f>
      </c>
    </row>
    <row r="226" spans="2:8" s="358" customFormat="1" ht="12.75" customHeight="1">
      <c r="B226" s="458" t="s">
        <v>466</v>
      </c>
      <c r="C226" s="458"/>
      <c r="D226" s="459" t="s">
        <v>500</v>
      </c>
      <c r="F226" s="362"/>
      <c r="G226" s="363"/>
      <c r="H226" s="363"/>
    </row>
    <row r="227" spans="2:8" s="358" customFormat="1" ht="12.75" customHeight="1">
      <c r="B227" s="458" t="s">
        <v>470</v>
      </c>
      <c r="C227" s="458"/>
      <c r="D227" s="459" t="s">
        <v>511</v>
      </c>
      <c r="F227" s="362"/>
      <c r="G227" s="363"/>
      <c r="H227" s="363"/>
    </row>
    <row r="228" spans="1:8" s="480" customFormat="1" ht="12.75" customHeight="1">
      <c r="A228" s="478"/>
      <c r="B228" s="479"/>
      <c r="C228" s="479"/>
      <c r="D228" s="479"/>
      <c r="E228" s="477"/>
      <c r="F228" s="368"/>
      <c r="G228" s="364"/>
      <c r="H228" s="344"/>
    </row>
    <row r="229" spans="1:8" s="480" customFormat="1" ht="12.75" customHeight="1">
      <c r="A229" s="478"/>
      <c r="B229" s="829" t="s">
        <v>62</v>
      </c>
      <c r="C229" s="479"/>
      <c r="D229" s="479"/>
      <c r="E229" s="477"/>
      <c r="F229" s="368"/>
      <c r="G229" s="364"/>
      <c r="H229" s="344"/>
    </row>
    <row r="230" spans="1:8" s="480" customFormat="1" ht="12.75" customHeight="1">
      <c r="A230" s="478"/>
      <c r="B230" s="458"/>
      <c r="C230" s="479"/>
      <c r="D230" s="479"/>
      <c r="E230" s="477"/>
      <c r="F230" s="368"/>
      <c r="G230" s="364"/>
      <c r="H230" s="344"/>
    </row>
    <row r="231" spans="1:8" s="480" customFormat="1" ht="12.75" customHeight="1">
      <c r="A231" s="478"/>
      <c r="B231" s="458" t="s">
        <v>92</v>
      </c>
      <c r="C231" s="479"/>
      <c r="D231" s="479"/>
      <c r="E231" s="477"/>
      <c r="F231" s="368"/>
      <c r="G231" s="364"/>
      <c r="H231" s="344"/>
    </row>
    <row r="232" spans="1:8" s="480" customFormat="1" ht="12.75" customHeight="1">
      <c r="A232" s="478"/>
      <c r="B232" s="479"/>
      <c r="C232" s="479"/>
      <c r="D232" s="479"/>
      <c r="E232" s="477"/>
      <c r="F232" s="368"/>
      <c r="G232" s="364"/>
      <c r="H232" s="344"/>
    </row>
    <row r="233" spans="1:8" s="480" customFormat="1" ht="12.75" customHeight="1">
      <c r="A233" s="478"/>
      <c r="B233" s="460" t="s">
        <v>506</v>
      </c>
      <c r="C233" s="461"/>
      <c r="D233" s="462"/>
      <c r="E233" s="463"/>
      <c r="F233" s="462"/>
      <c r="G233" s="292"/>
      <c r="H233" s="292"/>
    </row>
    <row r="234" spans="1:8" s="480" customFormat="1" ht="12.75" customHeight="1">
      <c r="A234" s="478"/>
      <c r="B234" s="464" t="s">
        <v>507</v>
      </c>
      <c r="C234" s="465"/>
      <c r="D234" s="466"/>
      <c r="E234" s="463"/>
      <c r="F234" s="462"/>
      <c r="G234" s="292"/>
      <c r="H234" s="292"/>
    </row>
    <row r="235" spans="1:8" s="480" customFormat="1" ht="12.75" customHeight="1">
      <c r="A235" s="478"/>
      <c r="B235" s="464" t="s">
        <v>508</v>
      </c>
      <c r="C235" s="465"/>
      <c r="D235" s="466"/>
      <c r="E235" s="463"/>
      <c r="F235" s="462"/>
      <c r="G235" s="292"/>
      <c r="H235" s="292"/>
    </row>
    <row r="236" spans="1:8" s="480" customFormat="1" ht="12.75" customHeight="1">
      <c r="A236" s="478"/>
      <c r="B236" s="467"/>
      <c r="C236" s="465"/>
      <c r="D236" s="468"/>
      <c r="E236" s="465" t="s">
        <v>827</v>
      </c>
      <c r="F236" s="468">
        <v>1</v>
      </c>
      <c r="G236" s="469"/>
      <c r="H236" s="466"/>
    </row>
    <row r="237" spans="1:8" s="480" customFormat="1" ht="12.75" customHeight="1">
      <c r="A237" s="478"/>
      <c r="B237" s="479"/>
      <c r="C237" s="479"/>
      <c r="D237" s="479"/>
      <c r="E237" s="477"/>
      <c r="F237" s="368"/>
      <c r="G237" s="364"/>
      <c r="H237" s="344"/>
    </row>
    <row r="238" spans="1:8" s="276" customFormat="1" ht="144.75" customHeight="1">
      <c r="A238" s="335">
        <f>1+MAX(A$33:A237)</f>
        <v>21</v>
      </c>
      <c r="B238" s="893" t="s">
        <v>512</v>
      </c>
      <c r="C238" s="893"/>
      <c r="D238" s="893"/>
      <c r="E238" s="337"/>
      <c r="F238" s="337"/>
      <c r="G238" s="292"/>
      <c r="H238" s="292">
        <f>IF(F238="","",F238*G238)</f>
      </c>
    </row>
    <row r="239" spans="2:8" s="358" customFormat="1" ht="12.75" customHeight="1">
      <c r="B239" s="458" t="s">
        <v>466</v>
      </c>
      <c r="C239" s="458"/>
      <c r="D239" s="459" t="s">
        <v>500</v>
      </c>
      <c r="F239" s="362"/>
      <c r="G239" s="363"/>
      <c r="H239" s="363"/>
    </row>
    <row r="240" spans="2:8" s="358" customFormat="1" ht="12.75" customHeight="1">
      <c r="B240" s="458" t="s">
        <v>470</v>
      </c>
      <c r="C240" s="458"/>
      <c r="D240" s="459" t="s">
        <v>513</v>
      </c>
      <c r="F240" s="362"/>
      <c r="G240" s="363"/>
      <c r="H240" s="363"/>
    </row>
    <row r="241" spans="2:8" s="358" customFormat="1" ht="12.75" customHeight="1">
      <c r="B241" s="458"/>
      <c r="C241" s="458"/>
      <c r="D241" s="459"/>
      <c r="F241" s="362"/>
      <c r="G241" s="363"/>
      <c r="H241" s="363"/>
    </row>
    <row r="242" spans="2:8" s="358" customFormat="1" ht="12.75" customHeight="1">
      <c r="B242" s="829" t="s">
        <v>62</v>
      </c>
      <c r="C242" s="458"/>
      <c r="D242" s="459"/>
      <c r="F242" s="362"/>
      <c r="G242" s="363"/>
      <c r="H242" s="363"/>
    </row>
    <row r="243" spans="2:8" s="358" customFormat="1" ht="12.75" customHeight="1">
      <c r="B243" s="458"/>
      <c r="C243" s="458"/>
      <c r="D243" s="459"/>
      <c r="F243" s="362"/>
      <c r="G243" s="363"/>
      <c r="H243" s="363"/>
    </row>
    <row r="244" spans="2:8" s="358" customFormat="1" ht="12.75" customHeight="1">
      <c r="B244" s="458" t="s">
        <v>92</v>
      </c>
      <c r="C244" s="458"/>
      <c r="D244" s="459"/>
      <c r="F244" s="362"/>
      <c r="G244" s="363"/>
      <c r="H244" s="363"/>
    </row>
    <row r="245" spans="1:8" s="480" customFormat="1" ht="12.75" customHeight="1">
      <c r="A245" s="478"/>
      <c r="B245" s="479"/>
      <c r="C245" s="479"/>
      <c r="D245" s="479"/>
      <c r="E245" s="477"/>
      <c r="F245" s="368"/>
      <c r="G245" s="364"/>
      <c r="H245" s="344"/>
    </row>
    <row r="246" spans="1:8" s="480" customFormat="1" ht="12.75" customHeight="1">
      <c r="A246" s="478"/>
      <c r="B246" s="460" t="s">
        <v>506</v>
      </c>
      <c r="C246" s="461"/>
      <c r="D246" s="462"/>
      <c r="E246" s="463"/>
      <c r="F246" s="462"/>
      <c r="G246" s="292"/>
      <c r="H246" s="292"/>
    </row>
    <row r="247" spans="1:8" s="480" customFormat="1" ht="6.75" customHeight="1">
      <c r="A247" s="478"/>
      <c r="B247" s="460"/>
      <c r="C247" s="461"/>
      <c r="D247" s="462"/>
      <c r="E247" s="463"/>
      <c r="F247" s="462"/>
      <c r="G247" s="292"/>
      <c r="H247" s="292"/>
    </row>
    <row r="248" spans="1:8" s="480" customFormat="1" ht="12.75" customHeight="1">
      <c r="A248" s="478"/>
      <c r="B248" s="464" t="s">
        <v>507</v>
      </c>
      <c r="C248" s="465"/>
      <c r="D248" s="466"/>
      <c r="E248" s="463"/>
      <c r="F248" s="462"/>
      <c r="G248" s="292"/>
      <c r="H248" s="292"/>
    </row>
    <row r="249" spans="1:8" s="480" customFormat="1" ht="12.75" customHeight="1">
      <c r="A249" s="478"/>
      <c r="B249" s="464" t="s">
        <v>508</v>
      </c>
      <c r="C249" s="465"/>
      <c r="D249" s="466"/>
      <c r="E249" s="463"/>
      <c r="F249" s="462"/>
      <c r="G249" s="292"/>
      <c r="H249" s="292"/>
    </row>
    <row r="250" spans="1:8" s="480" customFormat="1" ht="12.75" customHeight="1">
      <c r="A250" s="478"/>
      <c r="B250" s="467"/>
      <c r="C250" s="465"/>
      <c r="D250" s="468"/>
      <c r="E250" s="465" t="s">
        <v>827</v>
      </c>
      <c r="F250" s="468">
        <v>1</v>
      </c>
      <c r="G250" s="469"/>
      <c r="H250" s="466"/>
    </row>
    <row r="251" spans="1:8" s="480" customFormat="1" ht="12.75">
      <c r="A251" s="478"/>
      <c r="B251" s="479"/>
      <c r="C251" s="479"/>
      <c r="D251" s="479"/>
      <c r="E251" s="477"/>
      <c r="F251" s="368"/>
      <c r="G251" s="364"/>
      <c r="H251" s="344"/>
    </row>
    <row r="252" spans="1:8" s="480" customFormat="1" ht="12.75" customHeight="1">
      <c r="A252" s="478"/>
      <c r="B252" s="895" t="s">
        <v>93</v>
      </c>
      <c r="C252" s="895"/>
      <c r="D252" s="479"/>
      <c r="E252" s="477"/>
      <c r="F252" s="368"/>
      <c r="G252" s="364"/>
      <c r="H252" s="344"/>
    </row>
    <row r="253" spans="1:8" s="480" customFormat="1" ht="6.75" customHeight="1">
      <c r="A253" s="478"/>
      <c r="B253" s="479"/>
      <c r="C253" s="479"/>
      <c r="D253" s="479"/>
      <c r="E253" s="477"/>
      <c r="F253" s="368"/>
      <c r="G253" s="364"/>
      <c r="H253" s="344"/>
    </row>
    <row r="254" spans="1:8" s="276" customFormat="1" ht="27.75" customHeight="1">
      <c r="A254" s="335">
        <f>1+MAX(A$33:A251)</f>
        <v>22</v>
      </c>
      <c r="B254" s="893" t="s">
        <v>514</v>
      </c>
      <c r="C254" s="893"/>
      <c r="D254" s="893"/>
      <c r="E254" s="477" t="s">
        <v>827</v>
      </c>
      <c r="F254" s="368">
        <v>2</v>
      </c>
      <c r="G254" s="364"/>
      <c r="H254" s="344"/>
    </row>
    <row r="255" spans="1:8" s="476" customFormat="1" ht="9.75" customHeight="1">
      <c r="A255" s="470"/>
      <c r="B255" s="471"/>
      <c r="C255" s="471"/>
      <c r="D255" s="471"/>
      <c r="E255" s="472"/>
      <c r="F255" s="473"/>
      <c r="G255" s="474"/>
      <c r="H255" s="475"/>
    </row>
    <row r="256" spans="1:8" s="276" customFormat="1" ht="108" customHeight="1">
      <c r="A256" s="335">
        <f>1+MAX(A$33:A255)</f>
        <v>23</v>
      </c>
      <c r="B256" s="893" t="s">
        <v>515</v>
      </c>
      <c r="C256" s="893"/>
      <c r="D256" s="893"/>
      <c r="E256" s="477" t="s">
        <v>827</v>
      </c>
      <c r="F256" s="368">
        <v>2</v>
      </c>
      <c r="G256" s="364"/>
      <c r="H256" s="344"/>
    </row>
    <row r="257" spans="1:8" s="480" customFormat="1" ht="9.75" customHeight="1">
      <c r="A257" s="478"/>
      <c r="B257" s="479"/>
      <c r="C257" s="479"/>
      <c r="D257" s="479"/>
      <c r="E257" s="472"/>
      <c r="F257" s="473"/>
      <c r="G257" s="474"/>
      <c r="H257" s="475"/>
    </row>
    <row r="258" spans="1:8" s="276" customFormat="1" ht="12.75" customHeight="1">
      <c r="A258" s="335">
        <f>1+MAX(A$33:A257)</f>
        <v>24</v>
      </c>
      <c r="B258" s="893" t="s">
        <v>516</v>
      </c>
      <c r="C258" s="893"/>
      <c r="D258" s="893"/>
      <c r="E258" s="477" t="s">
        <v>827</v>
      </c>
      <c r="F258" s="368">
        <v>6</v>
      </c>
      <c r="G258" s="364"/>
      <c r="H258" s="344"/>
    </row>
    <row r="259" spans="1:8" s="480" customFormat="1" ht="12.75" customHeight="1">
      <c r="A259" s="478"/>
      <c r="B259" s="479"/>
      <c r="C259" s="479"/>
      <c r="D259" s="479"/>
      <c r="E259" s="477"/>
      <c r="F259" s="368"/>
      <c r="G259" s="364"/>
      <c r="H259" s="344"/>
    </row>
    <row r="260" spans="1:8" s="276" customFormat="1" ht="12.75" customHeight="1">
      <c r="A260" s="335">
        <f>1+MAX(A$33:A259)</f>
        <v>25</v>
      </c>
      <c r="B260" s="893" t="s">
        <v>517</v>
      </c>
      <c r="C260" s="893"/>
      <c r="D260" s="893"/>
      <c r="E260" s="477" t="s">
        <v>827</v>
      </c>
      <c r="F260" s="368">
        <v>2</v>
      </c>
      <c r="G260" s="364"/>
      <c r="H260" s="344"/>
    </row>
    <row r="261" spans="1:8" s="480" customFormat="1" ht="12.75" customHeight="1">
      <c r="A261" s="478"/>
      <c r="B261" s="479"/>
      <c r="C261" s="479"/>
      <c r="D261" s="479"/>
      <c r="E261" s="337"/>
      <c r="F261" s="337"/>
      <c r="G261" s="292"/>
      <c r="H261" s="292"/>
    </row>
    <row r="262" spans="1:8" s="276" customFormat="1" ht="12.75" customHeight="1">
      <c r="A262" s="335">
        <f>1+MAX(A$33:A261)</f>
        <v>26</v>
      </c>
      <c r="B262" s="893" t="s">
        <v>518</v>
      </c>
      <c r="C262" s="893"/>
      <c r="D262" s="893"/>
      <c r="E262" s="477" t="s">
        <v>827</v>
      </c>
      <c r="F262" s="368">
        <v>2</v>
      </c>
      <c r="G262" s="364"/>
      <c r="H262" s="344"/>
    </row>
    <row r="263" spans="1:8" s="480" customFormat="1" ht="12.75" customHeight="1">
      <c r="A263" s="478"/>
      <c r="B263" s="479"/>
      <c r="C263" s="479"/>
      <c r="D263" s="479"/>
      <c r="E263" s="477"/>
      <c r="F263" s="368"/>
      <c r="G263" s="364"/>
      <c r="H263" s="344"/>
    </row>
    <row r="264" spans="1:8" s="276" customFormat="1" ht="12.75" customHeight="1">
      <c r="A264" s="335">
        <f>1+MAX(A$33:A263)</f>
        <v>27</v>
      </c>
      <c r="B264" s="893" t="s">
        <v>519</v>
      </c>
      <c r="C264" s="893"/>
      <c r="D264" s="893"/>
      <c r="E264" s="477" t="s">
        <v>827</v>
      </c>
      <c r="F264" s="368">
        <v>4</v>
      </c>
      <c r="G264" s="364"/>
      <c r="H264" s="344"/>
    </row>
    <row r="265" spans="2:8" s="358" customFormat="1" ht="12.75" customHeight="1">
      <c r="B265" s="458"/>
      <c r="C265" s="458"/>
      <c r="D265" s="459"/>
      <c r="E265" s="477"/>
      <c r="F265" s="368"/>
      <c r="G265" s="364"/>
      <c r="H265" s="344"/>
    </row>
    <row r="266" spans="1:8" s="276" customFormat="1" ht="12.75" customHeight="1">
      <c r="A266" s="335">
        <f>1+MAX(A$33:A265)</f>
        <v>28</v>
      </c>
      <c r="B266" s="893" t="s">
        <v>520</v>
      </c>
      <c r="C266" s="893"/>
      <c r="D266" s="893"/>
      <c r="E266" s="477" t="s">
        <v>827</v>
      </c>
      <c r="F266" s="368">
        <v>14</v>
      </c>
      <c r="G266" s="364"/>
      <c r="H266" s="344"/>
    </row>
    <row r="267" spans="1:8" s="480" customFormat="1" ht="9.75" customHeight="1">
      <c r="A267" s="478"/>
      <c r="B267" s="479"/>
      <c r="C267" s="479"/>
      <c r="D267" s="479"/>
      <c r="E267" s="477"/>
      <c r="F267" s="368"/>
      <c r="G267" s="364"/>
      <c r="H267" s="344"/>
    </row>
    <row r="268" spans="1:8" s="276" customFormat="1" ht="12.75" customHeight="1">
      <c r="A268" s="335">
        <f>1+MAX(A$33:A267)</f>
        <v>29</v>
      </c>
      <c r="B268" s="893" t="s">
        <v>521</v>
      </c>
      <c r="C268" s="893"/>
      <c r="D268" s="893"/>
      <c r="E268" s="477" t="s">
        <v>827</v>
      </c>
      <c r="F268" s="368">
        <v>2</v>
      </c>
      <c r="G268" s="364"/>
      <c r="H268" s="344"/>
    </row>
    <row r="269" spans="1:8" s="276" customFormat="1" ht="12.75" customHeight="1">
      <c r="A269" s="319"/>
      <c r="B269" s="893"/>
      <c r="C269" s="893"/>
      <c r="D269" s="893"/>
      <c r="E269" s="358"/>
      <c r="F269" s="362"/>
      <c r="G269" s="363"/>
      <c r="H269" s="363"/>
    </row>
    <row r="270" spans="1:8" s="276" customFormat="1" ht="28.5" customHeight="1">
      <c r="A270" s="335">
        <f>1+MAX(A$33:A269)</f>
        <v>30</v>
      </c>
      <c r="B270" s="893" t="s">
        <v>522</v>
      </c>
      <c r="C270" s="893"/>
      <c r="D270" s="893"/>
      <c r="E270" s="477" t="s">
        <v>827</v>
      </c>
      <c r="F270" s="368">
        <v>6</v>
      </c>
      <c r="G270" s="364"/>
      <c r="H270" s="344"/>
    </row>
    <row r="271" spans="1:8" s="480" customFormat="1" ht="12.75" customHeight="1">
      <c r="A271" s="478"/>
      <c r="B271" s="479"/>
      <c r="C271" s="479"/>
      <c r="D271" s="479"/>
      <c r="E271" s="477"/>
      <c r="F271" s="368"/>
      <c r="G271" s="364"/>
      <c r="H271" s="344"/>
    </row>
    <row r="272" spans="1:8" s="276" customFormat="1" ht="72.75" customHeight="1">
      <c r="A272" s="335">
        <f>1+MAX(A$33:A271)</f>
        <v>31</v>
      </c>
      <c r="B272" s="893" t="s">
        <v>523</v>
      </c>
      <c r="C272" s="893"/>
      <c r="D272" s="893"/>
      <c r="E272" s="477" t="s">
        <v>827</v>
      </c>
      <c r="F272" s="368">
        <v>2</v>
      </c>
      <c r="G272" s="364"/>
      <c r="H272" s="344"/>
    </row>
    <row r="273" spans="1:8" s="480" customFormat="1" ht="9.75" customHeight="1">
      <c r="A273" s="478"/>
      <c r="B273" s="481"/>
      <c r="C273" s="481"/>
      <c r="D273" s="481"/>
      <c r="E273" s="477"/>
      <c r="F273" s="368"/>
      <c r="G273" s="364"/>
      <c r="H273" s="344"/>
    </row>
    <row r="274" spans="1:8" s="276" customFormat="1" ht="50.25" customHeight="1">
      <c r="A274" s="482"/>
      <c r="B274" s="896" t="s">
        <v>94</v>
      </c>
      <c r="C274" s="896"/>
      <c r="D274" s="896"/>
      <c r="E274" s="896"/>
      <c r="F274" s="338"/>
      <c r="G274" s="344"/>
      <c r="H274" s="344"/>
    </row>
    <row r="275" spans="1:8" s="276" customFormat="1" ht="6.75" customHeight="1">
      <c r="A275" s="482"/>
      <c r="B275" s="483"/>
      <c r="C275" s="483"/>
      <c r="D275" s="483"/>
      <c r="E275" s="483"/>
      <c r="F275" s="338"/>
      <c r="G275" s="344"/>
      <c r="H275" s="344"/>
    </row>
    <row r="276" spans="1:8" s="485" customFormat="1" ht="36.75" customHeight="1">
      <c r="A276" s="335">
        <f>1+MAX(A$33:A275)</f>
        <v>32</v>
      </c>
      <c r="B276" s="914" t="s">
        <v>524</v>
      </c>
      <c r="C276" s="914"/>
      <c r="D276" s="914"/>
      <c r="E276" s="440"/>
      <c r="F276" s="440"/>
      <c r="G276" s="484"/>
      <c r="H276" s="292"/>
    </row>
    <row r="277" spans="2:8" s="276" customFormat="1" ht="12.75">
      <c r="B277" s="486" t="s">
        <v>525</v>
      </c>
      <c r="C277" s="353"/>
      <c r="D277" s="353" t="s">
        <v>526</v>
      </c>
      <c r="F277" s="337"/>
      <c r="G277" s="292"/>
      <c r="H277" s="292"/>
    </row>
    <row r="278" spans="2:8" s="276" customFormat="1" ht="12.75">
      <c r="B278" s="486" t="s">
        <v>527</v>
      </c>
      <c r="C278" s="353"/>
      <c r="D278" s="353" t="s">
        <v>528</v>
      </c>
      <c r="E278" s="337"/>
      <c r="F278" s="337"/>
      <c r="G278" s="292"/>
      <c r="H278" s="292"/>
    </row>
    <row r="279" spans="2:8" s="276" customFormat="1" ht="12.75">
      <c r="B279" s="486" t="s">
        <v>529</v>
      </c>
      <c r="C279" s="353"/>
      <c r="D279" s="353" t="s">
        <v>530</v>
      </c>
      <c r="E279" s="337"/>
      <c r="F279" s="337"/>
      <c r="G279" s="292"/>
      <c r="H279" s="292"/>
    </row>
    <row r="280" spans="2:8" s="276" customFormat="1" ht="12.75">
      <c r="B280" s="486" t="s">
        <v>531</v>
      </c>
      <c r="C280" s="353"/>
      <c r="D280" s="353" t="s">
        <v>532</v>
      </c>
      <c r="E280" s="337"/>
      <c r="F280" s="337"/>
      <c r="G280" s="292"/>
      <c r="H280" s="292"/>
    </row>
    <row r="281" spans="2:8" s="276" customFormat="1" ht="12.75">
      <c r="B281" s="486" t="s">
        <v>529</v>
      </c>
      <c r="C281" s="353"/>
      <c r="D281" s="353" t="s">
        <v>533</v>
      </c>
      <c r="E281" s="337"/>
      <c r="F281" s="337"/>
      <c r="G281" s="292"/>
      <c r="H281" s="292"/>
    </row>
    <row r="282" spans="2:8" s="276" customFormat="1" ht="12.75">
      <c r="B282" s="486" t="s">
        <v>534</v>
      </c>
      <c r="C282" s="353"/>
      <c r="D282" s="353" t="s">
        <v>535</v>
      </c>
      <c r="E282" s="337" t="s">
        <v>827</v>
      </c>
      <c r="F282" s="337">
        <v>1</v>
      </c>
      <c r="G282" s="292"/>
      <c r="H282" s="292"/>
    </row>
    <row r="283" spans="1:8" s="276" customFormat="1" ht="7.5" customHeight="1">
      <c r="A283" s="337"/>
      <c r="E283" s="337"/>
      <c r="F283" s="337"/>
      <c r="G283" s="292"/>
      <c r="H283" s="292"/>
    </row>
    <row r="284" spans="1:8" s="486" customFormat="1" ht="27" customHeight="1">
      <c r="A284" s="335">
        <f>1+MAX(A$33:A283)</f>
        <v>33</v>
      </c>
      <c r="B284" s="897" t="s">
        <v>536</v>
      </c>
      <c r="C284" s="897"/>
      <c r="D284" s="897"/>
      <c r="E284" s="369"/>
      <c r="F284" s="487"/>
      <c r="G284" s="488"/>
      <c r="H284" s="292"/>
    </row>
    <row r="285" spans="1:8" s="486" customFormat="1" ht="13.5" customHeight="1">
      <c r="A285" s="367"/>
      <c r="B285" s="486" t="s">
        <v>525</v>
      </c>
      <c r="D285" s="489" t="s">
        <v>537</v>
      </c>
      <c r="E285" s="369"/>
      <c r="F285" s="487"/>
      <c r="G285" s="488"/>
      <c r="H285" s="292"/>
    </row>
    <row r="286" spans="1:8" s="358" customFormat="1" ht="13.5" customHeight="1">
      <c r="A286" s="366"/>
      <c r="B286" s="358" t="s">
        <v>538</v>
      </c>
      <c r="C286" s="359"/>
      <c r="D286" s="490" t="s">
        <v>539</v>
      </c>
      <c r="E286" s="366"/>
      <c r="F286" s="366"/>
      <c r="G286" s="363"/>
      <c r="H286" s="292"/>
    </row>
    <row r="287" spans="1:8" s="358" customFormat="1" ht="13.5" customHeight="1">
      <c r="A287" s="366"/>
      <c r="B287" s="359" t="s">
        <v>468</v>
      </c>
      <c r="C287" s="359"/>
      <c r="D287" s="365" t="s">
        <v>540</v>
      </c>
      <c r="E287" s="369" t="s">
        <v>490</v>
      </c>
      <c r="F287" s="487">
        <v>1</v>
      </c>
      <c r="G287" s="488"/>
      <c r="H287" s="292"/>
    </row>
    <row r="288" spans="1:8" s="358" customFormat="1" ht="10.5" customHeight="1">
      <c r="A288" s="366"/>
      <c r="B288" s="359"/>
      <c r="C288" s="359"/>
      <c r="D288" s="365"/>
      <c r="E288" s="369"/>
      <c r="F288" s="487"/>
      <c r="G288" s="488"/>
      <c r="H288" s="292"/>
    </row>
    <row r="289" spans="1:8" s="486" customFormat="1" ht="13.5" customHeight="1">
      <c r="A289" s="335">
        <f>1+MAX(A$33:A288)</f>
        <v>34</v>
      </c>
      <c r="B289" s="897" t="s">
        <v>541</v>
      </c>
      <c r="C289" s="897"/>
      <c r="D289" s="897"/>
      <c r="E289" s="369"/>
      <c r="F289" s="487"/>
      <c r="G289" s="488"/>
      <c r="H289" s="292"/>
    </row>
    <row r="290" spans="1:8" s="358" customFormat="1" ht="13.5" customHeight="1">
      <c r="A290" s="366"/>
      <c r="B290" s="358" t="s">
        <v>542</v>
      </c>
      <c r="C290" s="359"/>
      <c r="D290" s="490" t="s">
        <v>543</v>
      </c>
      <c r="E290" s="366"/>
      <c r="F290" s="366"/>
      <c r="G290" s="363"/>
      <c r="H290" s="363"/>
    </row>
    <row r="291" spans="1:8" s="358" customFormat="1" ht="13.5" customHeight="1">
      <c r="A291" s="366"/>
      <c r="B291" s="359" t="s">
        <v>468</v>
      </c>
      <c r="C291" s="359"/>
      <c r="D291" s="365" t="s">
        <v>544</v>
      </c>
      <c r="E291" s="369" t="s">
        <v>490</v>
      </c>
      <c r="F291" s="487">
        <v>1</v>
      </c>
      <c r="G291" s="488"/>
      <c r="H291" s="292"/>
    </row>
    <row r="292" spans="1:8" s="359" customFormat="1" ht="9.75" customHeight="1">
      <c r="A292" s="491"/>
      <c r="B292" s="492"/>
      <c r="C292" s="492"/>
      <c r="D292" s="492"/>
      <c r="E292" s="369"/>
      <c r="F292" s="368"/>
      <c r="G292" s="364"/>
      <c r="H292" s="292"/>
    </row>
    <row r="293" spans="1:8" s="486" customFormat="1" ht="25.5" customHeight="1">
      <c r="A293" s="335">
        <f>1+MAX(A$33:A292)</f>
        <v>35</v>
      </c>
      <c r="B293" s="897" t="s">
        <v>545</v>
      </c>
      <c r="C293" s="897"/>
      <c r="D293" s="897"/>
      <c r="E293" s="369"/>
      <c r="F293" s="487"/>
      <c r="G293" s="488"/>
      <c r="H293" s="292"/>
    </row>
    <row r="294" spans="2:8" s="358" customFormat="1" ht="12" customHeight="1">
      <c r="B294" s="358" t="s">
        <v>542</v>
      </c>
      <c r="C294" s="359"/>
      <c r="D294" s="490" t="s">
        <v>546</v>
      </c>
      <c r="F294" s="366"/>
      <c r="G294" s="363"/>
      <c r="H294" s="363"/>
    </row>
    <row r="295" spans="2:8" s="358" customFormat="1" ht="12" customHeight="1">
      <c r="B295" s="359" t="s">
        <v>468</v>
      </c>
      <c r="C295" s="359"/>
      <c r="D295" s="365" t="s">
        <v>469</v>
      </c>
      <c r="E295" s="369" t="s">
        <v>490</v>
      </c>
      <c r="F295" s="487">
        <v>2</v>
      </c>
      <c r="G295" s="488"/>
      <c r="H295" s="292"/>
    </row>
    <row r="296" spans="1:8" s="358" customFormat="1" ht="9" customHeight="1">
      <c r="A296" s="830"/>
      <c r="B296" s="859"/>
      <c r="C296" s="859"/>
      <c r="D296" s="860"/>
      <c r="E296" s="861"/>
      <c r="F296" s="862"/>
      <c r="G296" s="863"/>
      <c r="H296" s="292"/>
    </row>
    <row r="297" spans="1:8" s="486" customFormat="1" ht="36.75" customHeight="1">
      <c r="A297" s="385">
        <f>1+MAX(A$33:A296)</f>
        <v>36</v>
      </c>
      <c r="B297" s="898" t="s">
        <v>547</v>
      </c>
      <c r="C297" s="898"/>
      <c r="D297" s="898"/>
      <c r="E297" s="861"/>
      <c r="F297" s="862"/>
      <c r="G297" s="863"/>
      <c r="H297" s="292"/>
    </row>
    <row r="298" spans="1:8" s="493" customFormat="1" ht="12" customHeight="1">
      <c r="A298" s="864"/>
      <c r="B298" s="859" t="s">
        <v>466</v>
      </c>
      <c r="C298" s="859"/>
      <c r="D298" s="865" t="s">
        <v>548</v>
      </c>
      <c r="E298" s="864"/>
      <c r="F298" s="866"/>
      <c r="G298" s="867"/>
      <c r="H298" s="494"/>
    </row>
    <row r="299" spans="1:8" s="493" customFormat="1" ht="12" customHeight="1">
      <c r="A299" s="864"/>
      <c r="B299" s="859" t="s">
        <v>470</v>
      </c>
      <c r="C299" s="859"/>
      <c r="D299" s="865" t="s">
        <v>549</v>
      </c>
      <c r="E299" s="864"/>
      <c r="F299" s="866"/>
      <c r="G299" s="867"/>
      <c r="H299" s="494"/>
    </row>
    <row r="300" spans="1:8" s="493" customFormat="1" ht="12" customHeight="1">
      <c r="A300" s="864"/>
      <c r="B300" s="868" t="s">
        <v>550</v>
      </c>
      <c r="C300" s="869"/>
      <c r="D300" s="870" t="s">
        <v>551</v>
      </c>
      <c r="E300" s="864"/>
      <c r="F300" s="861"/>
      <c r="G300" s="867"/>
      <c r="H300" s="494"/>
    </row>
    <row r="301" spans="1:8" s="493" customFormat="1" ht="12" customHeight="1">
      <c r="A301" s="864"/>
      <c r="B301" s="859" t="s">
        <v>468</v>
      </c>
      <c r="C301" s="859"/>
      <c r="D301" s="860" t="s">
        <v>552</v>
      </c>
      <c r="E301" s="864"/>
      <c r="F301" s="871"/>
      <c r="G301" s="867"/>
      <c r="H301" s="494"/>
    </row>
    <row r="302" spans="1:8" s="493" customFormat="1" ht="9" customHeight="1">
      <c r="A302" s="864"/>
      <c r="B302" s="859"/>
      <c r="C302" s="859"/>
      <c r="D302" s="860"/>
      <c r="E302" s="864"/>
      <c r="F302" s="871"/>
      <c r="G302" s="867"/>
      <c r="H302" s="494"/>
    </row>
    <row r="303" spans="1:8" s="493" customFormat="1" ht="48.75" customHeight="1">
      <c r="A303" s="864"/>
      <c r="B303" s="898" t="s">
        <v>95</v>
      </c>
      <c r="C303" s="898"/>
      <c r="D303" s="898"/>
      <c r="E303" s="864"/>
      <c r="F303" s="871"/>
      <c r="G303" s="867"/>
      <c r="H303" s="494"/>
    </row>
    <row r="304" spans="1:8" s="493" customFormat="1" ht="9" customHeight="1">
      <c r="A304" s="864"/>
      <c r="B304" s="859"/>
      <c r="C304" s="859"/>
      <c r="D304" s="860"/>
      <c r="E304" s="864"/>
      <c r="F304" s="871"/>
      <c r="G304" s="867"/>
      <c r="H304" s="494"/>
    </row>
    <row r="305" spans="1:8" s="493" customFormat="1" ht="36.75" customHeight="1">
      <c r="A305" s="864"/>
      <c r="B305" s="898" t="s">
        <v>96</v>
      </c>
      <c r="C305" s="898"/>
      <c r="D305" s="898"/>
      <c r="E305" s="864"/>
      <c r="F305" s="871"/>
      <c r="G305" s="867"/>
      <c r="H305" s="494"/>
    </row>
    <row r="306" spans="1:8" s="493" customFormat="1" ht="12" customHeight="1">
      <c r="A306" s="864"/>
      <c r="B306" s="859"/>
      <c r="C306" s="859"/>
      <c r="D306" s="860"/>
      <c r="E306" s="864"/>
      <c r="F306" s="871"/>
      <c r="G306" s="867"/>
      <c r="H306" s="494"/>
    </row>
    <row r="307" spans="2:8" s="493" customFormat="1" ht="12" customHeight="1">
      <c r="B307" s="460" t="s">
        <v>506</v>
      </c>
      <c r="C307" s="461"/>
      <c r="D307" s="462"/>
      <c r="E307" s="463"/>
      <c r="F307" s="462"/>
      <c r="G307" s="292"/>
      <c r="H307" s="292"/>
    </row>
    <row r="308" spans="2:8" s="493" customFormat="1" ht="9" customHeight="1">
      <c r="B308" s="460"/>
      <c r="C308" s="461"/>
      <c r="D308" s="462"/>
      <c r="E308" s="463"/>
      <c r="F308" s="462"/>
      <c r="G308" s="292"/>
      <c r="H308" s="292"/>
    </row>
    <row r="309" spans="2:8" s="493" customFormat="1" ht="12" customHeight="1">
      <c r="B309" s="464" t="s">
        <v>507</v>
      </c>
      <c r="C309" s="465"/>
      <c r="D309" s="466"/>
      <c r="E309" s="463"/>
      <c r="F309" s="462"/>
      <c r="G309" s="292"/>
      <c r="H309" s="292"/>
    </row>
    <row r="310" spans="2:8" s="493" customFormat="1" ht="12" customHeight="1">
      <c r="B310" s="464" t="s">
        <v>508</v>
      </c>
      <c r="C310" s="465"/>
      <c r="D310" s="466"/>
      <c r="E310" s="463"/>
      <c r="F310" s="462"/>
      <c r="G310" s="292"/>
      <c r="H310" s="292"/>
    </row>
    <row r="311" spans="2:8" s="493" customFormat="1" ht="12" customHeight="1">
      <c r="B311" s="467"/>
      <c r="C311" s="465"/>
      <c r="D311" s="468"/>
      <c r="E311" s="465" t="s">
        <v>451</v>
      </c>
      <c r="F311" s="468">
        <v>2</v>
      </c>
      <c r="G311" s="469"/>
      <c r="H311" s="466"/>
    </row>
    <row r="312" spans="1:8" s="486" customFormat="1" ht="13.5" customHeight="1">
      <c r="A312" s="482"/>
      <c r="E312" s="369"/>
      <c r="F312" s="487"/>
      <c r="G312" s="488"/>
      <c r="H312" s="292"/>
    </row>
    <row r="313" spans="1:8" s="486" customFormat="1" ht="26.25" customHeight="1">
      <c r="A313" s="335">
        <f>1+MAX(A$33:A312)</f>
        <v>37</v>
      </c>
      <c r="B313" s="899" t="s">
        <v>553</v>
      </c>
      <c r="C313" s="899"/>
      <c r="D313" s="899"/>
      <c r="E313" s="369"/>
      <c r="F313" s="487"/>
      <c r="G313" s="488"/>
      <c r="H313" s="292"/>
    </row>
    <row r="314" spans="2:8" s="493" customFormat="1" ht="12" customHeight="1">
      <c r="B314" s="359" t="s">
        <v>466</v>
      </c>
      <c r="C314" s="359"/>
      <c r="D314" s="360" t="s">
        <v>554</v>
      </c>
      <c r="F314" s="361"/>
      <c r="G314" s="494"/>
      <c r="H314" s="494"/>
    </row>
    <row r="315" spans="2:8" s="493" customFormat="1" ht="12" customHeight="1">
      <c r="B315" s="359" t="s">
        <v>470</v>
      </c>
      <c r="C315" s="359"/>
      <c r="D315" s="359" t="s">
        <v>555</v>
      </c>
      <c r="F315" s="361"/>
      <c r="G315" s="494"/>
      <c r="H315" s="494"/>
    </row>
    <row r="316" spans="2:8" s="493" customFormat="1" ht="12" customHeight="1">
      <c r="B316" s="495" t="s">
        <v>550</v>
      </c>
      <c r="C316" s="486"/>
      <c r="D316" s="489" t="s">
        <v>551</v>
      </c>
      <c r="F316" s="369"/>
      <c r="G316" s="494"/>
      <c r="H316" s="494"/>
    </row>
    <row r="317" spans="2:8" s="493" customFormat="1" ht="12" customHeight="1">
      <c r="B317" s="359" t="s">
        <v>468</v>
      </c>
      <c r="C317" s="359"/>
      <c r="D317" s="365" t="s">
        <v>552</v>
      </c>
      <c r="F317" s="366"/>
      <c r="G317" s="494"/>
      <c r="H317" s="494"/>
    </row>
    <row r="318" spans="2:8" s="493" customFormat="1" ht="12" customHeight="1">
      <c r="B318" s="359"/>
      <c r="C318" s="359"/>
      <c r="D318" s="365"/>
      <c r="F318" s="366"/>
      <c r="G318" s="494"/>
      <c r="H318" s="494"/>
    </row>
    <row r="319" spans="2:8" s="493" customFormat="1" ht="12" customHeight="1">
      <c r="B319" s="829" t="s">
        <v>62</v>
      </c>
      <c r="C319" s="359"/>
      <c r="D319" s="365"/>
      <c r="F319" s="366"/>
      <c r="G319" s="494"/>
      <c r="H319" s="494"/>
    </row>
    <row r="320" spans="2:8" s="493" customFormat="1" ht="6" customHeight="1">
      <c r="B320" s="359"/>
      <c r="C320" s="359"/>
      <c r="D320" s="365"/>
      <c r="F320" s="366"/>
      <c r="G320" s="494"/>
      <c r="H320" s="494"/>
    </row>
    <row r="321" spans="2:8" s="493" customFormat="1" ht="25.5" customHeight="1">
      <c r="B321" s="899" t="s">
        <v>97</v>
      </c>
      <c r="C321" s="899"/>
      <c r="D321" s="361" t="s">
        <v>98</v>
      </c>
      <c r="F321" s="366"/>
      <c r="G321" s="494"/>
      <c r="H321" s="494"/>
    </row>
    <row r="322" spans="2:8" s="493" customFormat="1" ht="12" customHeight="1">
      <c r="B322" s="359"/>
      <c r="C322" s="359"/>
      <c r="D322" s="365"/>
      <c r="F322" s="366"/>
      <c r="G322" s="494"/>
      <c r="H322" s="494"/>
    </row>
    <row r="323" spans="2:8" s="493" customFormat="1" ht="12" customHeight="1">
      <c r="B323" s="460" t="s">
        <v>506</v>
      </c>
      <c r="C323" s="461"/>
      <c r="D323" s="462"/>
      <c r="E323" s="463"/>
      <c r="F323" s="462"/>
      <c r="G323" s="292"/>
      <c r="H323" s="292"/>
    </row>
    <row r="324" spans="2:8" s="493" customFormat="1" ht="6" customHeight="1">
      <c r="B324" s="460"/>
      <c r="C324" s="461"/>
      <c r="D324" s="462"/>
      <c r="E324" s="463"/>
      <c r="F324" s="462"/>
      <c r="G324" s="292"/>
      <c r="H324" s="292"/>
    </row>
    <row r="325" spans="2:8" s="493" customFormat="1" ht="12" customHeight="1">
      <c r="B325" s="464" t="s">
        <v>507</v>
      </c>
      <c r="C325" s="465"/>
      <c r="D325" s="466"/>
      <c r="E325" s="463"/>
      <c r="F325" s="462"/>
      <c r="G325" s="292"/>
      <c r="H325" s="292"/>
    </row>
    <row r="326" spans="2:8" s="493" customFormat="1" ht="12" customHeight="1">
      <c r="B326" s="464" t="s">
        <v>508</v>
      </c>
      <c r="C326" s="465"/>
      <c r="D326" s="466"/>
      <c r="E326" s="463"/>
      <c r="F326" s="462"/>
      <c r="G326" s="292"/>
      <c r="H326" s="292"/>
    </row>
    <row r="327" spans="2:8" s="493" customFormat="1" ht="25.5" customHeight="1">
      <c r="B327" s="900" t="s">
        <v>99</v>
      </c>
      <c r="C327" s="900"/>
      <c r="D327" s="872" t="s">
        <v>100</v>
      </c>
      <c r="E327" s="463"/>
      <c r="F327" s="462"/>
      <c r="G327" s="292"/>
      <c r="H327" s="292"/>
    </row>
    <row r="328" spans="2:8" s="493" customFormat="1" ht="12" customHeight="1">
      <c r="B328" s="467"/>
      <c r="C328" s="465"/>
      <c r="D328" s="468"/>
      <c r="E328" s="465" t="s">
        <v>451</v>
      </c>
      <c r="F328" s="468">
        <v>1</v>
      </c>
      <c r="G328" s="469"/>
      <c r="H328" s="466"/>
    </row>
    <row r="329" spans="1:8" s="486" customFormat="1" ht="13.5" customHeight="1">
      <c r="A329" s="482"/>
      <c r="E329" s="369"/>
      <c r="F329" s="487"/>
      <c r="G329" s="488"/>
      <c r="H329" s="292"/>
    </row>
    <row r="330" spans="1:8" s="486" customFormat="1" ht="36.75" customHeight="1">
      <c r="A330" s="335">
        <f>1+MAX(A$33:A329)</f>
        <v>38</v>
      </c>
      <c r="B330" s="899" t="s">
        <v>556</v>
      </c>
      <c r="C330" s="899"/>
      <c r="D330" s="899"/>
      <c r="E330" s="369"/>
      <c r="F330" s="487"/>
      <c r="G330" s="488"/>
      <c r="H330" s="292"/>
    </row>
    <row r="331" spans="2:8" s="493" customFormat="1" ht="12" customHeight="1">
      <c r="B331" s="359" t="s">
        <v>466</v>
      </c>
      <c r="C331" s="359"/>
      <c r="D331" s="360" t="s">
        <v>554</v>
      </c>
      <c r="F331" s="361"/>
      <c r="G331" s="494"/>
      <c r="H331" s="494"/>
    </row>
    <row r="332" spans="2:8" s="493" customFormat="1" ht="12" customHeight="1">
      <c r="B332" s="359" t="s">
        <v>470</v>
      </c>
      <c r="C332" s="359"/>
      <c r="D332" s="359" t="s">
        <v>557</v>
      </c>
      <c r="F332" s="361"/>
      <c r="G332" s="494"/>
      <c r="H332" s="494"/>
    </row>
    <row r="333" spans="2:8" s="493" customFormat="1" ht="12" customHeight="1">
      <c r="B333" s="495" t="s">
        <v>550</v>
      </c>
      <c r="C333" s="486"/>
      <c r="D333" s="489" t="s">
        <v>551</v>
      </c>
      <c r="F333" s="369"/>
      <c r="G333" s="494"/>
      <c r="H333" s="494"/>
    </row>
    <row r="334" spans="2:8" s="493" customFormat="1" ht="12" customHeight="1">
      <c r="B334" s="359" t="s">
        <v>468</v>
      </c>
      <c r="C334" s="359"/>
      <c r="D334" s="365" t="s">
        <v>558</v>
      </c>
      <c r="F334" s="366"/>
      <c r="G334" s="494"/>
      <c r="H334" s="494"/>
    </row>
    <row r="335" spans="2:8" s="493" customFormat="1" ht="12" customHeight="1">
      <c r="B335" s="859"/>
      <c r="C335" s="859"/>
      <c r="D335" s="860"/>
      <c r="E335" s="864"/>
      <c r="F335" s="871"/>
      <c r="G335" s="494"/>
      <c r="H335" s="494"/>
    </row>
    <row r="336" spans="2:8" s="493" customFormat="1" ht="12" customHeight="1">
      <c r="B336" s="829" t="s">
        <v>62</v>
      </c>
      <c r="C336" s="859"/>
      <c r="D336" s="860"/>
      <c r="E336" s="864"/>
      <c r="F336" s="871"/>
      <c r="G336" s="873"/>
      <c r="H336" s="873"/>
    </row>
    <row r="337" spans="2:8" s="493" customFormat="1" ht="12" customHeight="1">
      <c r="B337" s="859"/>
      <c r="C337" s="859"/>
      <c r="D337" s="860"/>
      <c r="E337" s="864"/>
      <c r="F337" s="871"/>
      <c r="G337" s="873"/>
      <c r="H337" s="873"/>
    </row>
    <row r="338" spans="2:8" s="493" customFormat="1" ht="25.5" customHeight="1">
      <c r="B338" s="898" t="s">
        <v>101</v>
      </c>
      <c r="C338" s="898"/>
      <c r="D338" s="866" t="s">
        <v>102</v>
      </c>
      <c r="E338" s="864"/>
      <c r="F338" s="871"/>
      <c r="G338" s="873"/>
      <c r="H338" s="873"/>
    </row>
    <row r="339" spans="2:8" s="493" customFormat="1" ht="12" customHeight="1">
      <c r="B339" s="859"/>
      <c r="C339" s="859"/>
      <c r="D339" s="860"/>
      <c r="E339" s="864"/>
      <c r="F339" s="871"/>
      <c r="G339" s="873"/>
      <c r="H339" s="873"/>
    </row>
    <row r="340" spans="2:8" s="493" customFormat="1" ht="12" customHeight="1">
      <c r="B340" s="847" t="s">
        <v>506</v>
      </c>
      <c r="C340" s="848"/>
      <c r="D340" s="849"/>
      <c r="E340" s="850"/>
      <c r="F340" s="849"/>
      <c r="G340" s="874"/>
      <c r="H340" s="874"/>
    </row>
    <row r="341" spans="2:8" s="493" customFormat="1" ht="12" customHeight="1">
      <c r="B341" s="847"/>
      <c r="C341" s="848"/>
      <c r="D341" s="849"/>
      <c r="E341" s="850"/>
      <c r="F341" s="849"/>
      <c r="G341" s="874"/>
      <c r="H341" s="874"/>
    </row>
    <row r="342" spans="2:8" s="493" customFormat="1" ht="12" customHeight="1">
      <c r="B342" s="826" t="s">
        <v>507</v>
      </c>
      <c r="C342" s="851"/>
      <c r="D342" s="852"/>
      <c r="E342" s="850"/>
      <c r="F342" s="849"/>
      <c r="G342" s="874"/>
      <c r="H342" s="874"/>
    </row>
    <row r="343" spans="2:8" s="493" customFormat="1" ht="12" customHeight="1">
      <c r="B343" s="826" t="s">
        <v>508</v>
      </c>
      <c r="C343" s="851"/>
      <c r="D343" s="852"/>
      <c r="E343" s="850"/>
      <c r="F343" s="849"/>
      <c r="G343" s="874"/>
      <c r="H343" s="874"/>
    </row>
    <row r="344" spans="2:8" s="493" customFormat="1" ht="25.5" customHeight="1">
      <c r="B344" s="916" t="s">
        <v>103</v>
      </c>
      <c r="C344" s="916"/>
      <c r="D344" s="875" t="s">
        <v>100</v>
      </c>
      <c r="E344" s="850"/>
      <c r="F344" s="849"/>
      <c r="G344" s="874"/>
      <c r="H344" s="874"/>
    </row>
    <row r="345" spans="2:8" s="493" customFormat="1" ht="12" customHeight="1">
      <c r="B345" s="853"/>
      <c r="C345" s="851"/>
      <c r="D345" s="856"/>
      <c r="E345" s="851" t="s">
        <v>451</v>
      </c>
      <c r="F345" s="856">
        <v>4</v>
      </c>
      <c r="G345" s="469"/>
      <c r="H345" s="466"/>
    </row>
    <row r="346" spans="1:8" s="493" customFormat="1" ht="12" customHeight="1">
      <c r="A346" s="864"/>
      <c r="B346" s="859"/>
      <c r="C346" s="859"/>
      <c r="D346" s="860"/>
      <c r="E346" s="864"/>
      <c r="F346" s="871"/>
      <c r="G346" s="867"/>
      <c r="H346" s="867"/>
    </row>
    <row r="347" spans="1:8" s="496" customFormat="1" ht="26.25" customHeight="1">
      <c r="A347" s="385">
        <f>1+MAX(A$33:A346)</f>
        <v>39</v>
      </c>
      <c r="B347" s="898" t="s">
        <v>559</v>
      </c>
      <c r="C347" s="898"/>
      <c r="D347" s="898"/>
      <c r="E347" s="861"/>
      <c r="F347" s="862"/>
      <c r="G347" s="863"/>
      <c r="H347" s="876"/>
    </row>
    <row r="348" spans="1:8" s="496" customFormat="1" ht="13.5" customHeight="1">
      <c r="A348" s="877"/>
      <c r="B348" s="878" t="s">
        <v>466</v>
      </c>
      <c r="C348" s="879"/>
      <c r="D348" s="880" t="s">
        <v>554</v>
      </c>
      <c r="E348" s="881"/>
      <c r="F348" s="882"/>
      <c r="G348" s="883"/>
      <c r="H348" s="883"/>
    </row>
    <row r="349" spans="1:8" s="496" customFormat="1" ht="13.5" customHeight="1">
      <c r="A349" s="877"/>
      <c r="B349" s="878" t="s">
        <v>470</v>
      </c>
      <c r="C349" s="879"/>
      <c r="D349" s="878" t="s">
        <v>560</v>
      </c>
      <c r="E349" s="881"/>
      <c r="F349" s="882"/>
      <c r="G349" s="883"/>
      <c r="H349" s="883"/>
    </row>
    <row r="350" spans="1:8" s="496" customFormat="1" ht="13.5" customHeight="1">
      <c r="A350" s="884"/>
      <c r="B350" s="885" t="s">
        <v>550</v>
      </c>
      <c r="C350" s="879"/>
      <c r="D350" s="870" t="s">
        <v>561</v>
      </c>
      <c r="E350" s="869"/>
      <c r="F350" s="862"/>
      <c r="G350" s="863"/>
      <c r="H350" s="876"/>
    </row>
    <row r="351" spans="1:8" s="496" customFormat="1" ht="13.5" customHeight="1">
      <c r="A351" s="877"/>
      <c r="B351" s="878" t="s">
        <v>468</v>
      </c>
      <c r="C351" s="879"/>
      <c r="D351" s="886" t="s">
        <v>562</v>
      </c>
      <c r="E351" s="861"/>
      <c r="F351" s="862"/>
      <c r="G351" s="863"/>
      <c r="H351" s="876"/>
    </row>
    <row r="352" spans="1:8" s="496" customFormat="1" ht="13.5" customHeight="1">
      <c r="A352" s="877"/>
      <c r="B352" s="878"/>
      <c r="C352" s="879"/>
      <c r="D352" s="886"/>
      <c r="E352" s="861"/>
      <c r="F352" s="862"/>
      <c r="G352" s="863"/>
      <c r="H352" s="876"/>
    </row>
    <row r="353" spans="1:8" s="496" customFormat="1" ht="13.5" customHeight="1">
      <c r="A353" s="877"/>
      <c r="B353" s="829" t="s">
        <v>62</v>
      </c>
      <c r="C353" s="859"/>
      <c r="D353" s="860"/>
      <c r="E353" s="861"/>
      <c r="F353" s="862"/>
      <c r="G353" s="863"/>
      <c r="H353" s="876"/>
    </row>
    <row r="354" spans="1:8" s="496" customFormat="1" ht="13.5" customHeight="1">
      <c r="A354" s="877"/>
      <c r="B354" s="859"/>
      <c r="C354" s="859"/>
      <c r="D354" s="860"/>
      <c r="E354" s="861"/>
      <c r="F354" s="862"/>
      <c r="G354" s="863"/>
      <c r="H354" s="876"/>
    </row>
    <row r="355" spans="1:8" s="496" customFormat="1" ht="36.75" customHeight="1">
      <c r="A355" s="877"/>
      <c r="B355" s="898" t="s">
        <v>104</v>
      </c>
      <c r="C355" s="898"/>
      <c r="D355" s="866" t="s">
        <v>105</v>
      </c>
      <c r="E355" s="861"/>
      <c r="F355" s="862"/>
      <c r="G355" s="863"/>
      <c r="H355" s="876"/>
    </row>
    <row r="356" spans="1:8" s="496" customFormat="1" ht="13.5" customHeight="1">
      <c r="A356" s="877"/>
      <c r="B356" s="878"/>
      <c r="C356" s="879"/>
      <c r="D356" s="886"/>
      <c r="E356" s="861"/>
      <c r="F356" s="862"/>
      <c r="G356" s="863"/>
      <c r="H356" s="876"/>
    </row>
    <row r="357" spans="1:8" s="496" customFormat="1" ht="13.5" customHeight="1">
      <c r="A357" s="877"/>
      <c r="B357" s="878"/>
      <c r="C357" s="879"/>
      <c r="D357" s="886"/>
      <c r="E357" s="861"/>
      <c r="F357" s="862"/>
      <c r="G357" s="863"/>
      <c r="H357" s="876"/>
    </row>
    <row r="358" spans="1:8" s="496" customFormat="1" ht="13.5" customHeight="1">
      <c r="A358" s="877"/>
      <c r="B358" s="878"/>
      <c r="C358" s="879"/>
      <c r="D358" s="886"/>
      <c r="E358" s="861"/>
      <c r="F358" s="862"/>
      <c r="G358" s="863"/>
      <c r="H358" s="876"/>
    </row>
    <row r="359" spans="1:8" s="496" customFormat="1" ht="13.5" customHeight="1">
      <c r="A359" s="877"/>
      <c r="B359" s="878"/>
      <c r="C359" s="879"/>
      <c r="D359" s="886"/>
      <c r="E359" s="861"/>
      <c r="F359" s="862"/>
      <c r="G359" s="863"/>
      <c r="H359" s="876"/>
    </row>
    <row r="360" spans="1:8" s="496" customFormat="1" ht="13.5" customHeight="1">
      <c r="A360" s="877"/>
      <c r="B360" s="878"/>
      <c r="C360" s="879"/>
      <c r="D360" s="886"/>
      <c r="E360" s="861"/>
      <c r="F360" s="862"/>
      <c r="G360" s="863"/>
      <c r="H360" s="876"/>
    </row>
    <row r="361" spans="1:8" s="496" customFormat="1" ht="13.5" customHeight="1">
      <c r="A361" s="877"/>
      <c r="B361" s="834" t="s">
        <v>506</v>
      </c>
      <c r="C361" s="835"/>
      <c r="D361" s="836"/>
      <c r="E361" s="837"/>
      <c r="F361" s="836"/>
      <c r="G361" s="387"/>
      <c r="H361" s="387"/>
    </row>
    <row r="362" spans="1:8" s="496" customFormat="1" ht="13.5" customHeight="1">
      <c r="A362" s="877"/>
      <c r="B362" s="834"/>
      <c r="C362" s="835"/>
      <c r="D362" s="836"/>
      <c r="E362" s="837"/>
      <c r="F362" s="836"/>
      <c r="G362" s="387"/>
      <c r="H362" s="387"/>
    </row>
    <row r="363" spans="1:8" s="496" customFormat="1" ht="13.5" customHeight="1">
      <c r="A363" s="877"/>
      <c r="B363" s="838" t="s">
        <v>507</v>
      </c>
      <c r="C363" s="839"/>
      <c r="D363" s="840"/>
      <c r="E363" s="837"/>
      <c r="F363" s="836"/>
      <c r="G363" s="387"/>
      <c r="H363" s="387"/>
    </row>
    <row r="364" spans="1:8" s="496" customFormat="1" ht="13.5" customHeight="1">
      <c r="A364" s="877"/>
      <c r="B364" s="838" t="s">
        <v>508</v>
      </c>
      <c r="C364" s="839"/>
      <c r="D364" s="840"/>
      <c r="E364" s="837"/>
      <c r="F364" s="836"/>
      <c r="G364" s="387"/>
      <c r="H364" s="387"/>
    </row>
    <row r="365" spans="1:8" s="496" customFormat="1" ht="25.5" customHeight="1">
      <c r="A365" s="877"/>
      <c r="B365" s="916" t="s">
        <v>106</v>
      </c>
      <c r="C365" s="916"/>
      <c r="D365" s="875" t="s">
        <v>100</v>
      </c>
      <c r="E365" s="837"/>
      <c r="F365" s="836"/>
      <c r="G365" s="387"/>
      <c r="H365" s="387"/>
    </row>
    <row r="366" spans="1:8" s="496" customFormat="1" ht="13.5" customHeight="1">
      <c r="A366" s="877"/>
      <c r="B366" s="887"/>
      <c r="C366" s="839"/>
      <c r="D366" s="857"/>
      <c r="E366" s="839" t="s">
        <v>451</v>
      </c>
      <c r="F366" s="857">
        <v>1</v>
      </c>
      <c r="G366" s="858"/>
      <c r="H366" s="840"/>
    </row>
    <row r="367" spans="1:8" s="496" customFormat="1" ht="16.5" customHeight="1">
      <c r="A367" s="877"/>
      <c r="B367" s="878"/>
      <c r="C367" s="879"/>
      <c r="D367" s="886"/>
      <c r="E367" s="861"/>
      <c r="F367" s="862"/>
      <c r="G367" s="863"/>
      <c r="H367" s="876"/>
    </row>
    <row r="368" spans="1:8" s="486" customFormat="1" ht="24.75" customHeight="1">
      <c r="A368" s="335">
        <f>1+MAX(A$33:A367)</f>
        <v>40</v>
      </c>
      <c r="B368" s="899" t="s">
        <v>563</v>
      </c>
      <c r="C368" s="899"/>
      <c r="D368" s="899"/>
      <c r="E368" s="369"/>
      <c r="F368" s="487"/>
      <c r="G368" s="488"/>
      <c r="H368" s="292"/>
    </row>
    <row r="369" spans="2:8" s="358" customFormat="1" ht="16.5" customHeight="1">
      <c r="B369" s="359" t="s">
        <v>466</v>
      </c>
      <c r="C369" s="359"/>
      <c r="D369" s="360" t="s">
        <v>564</v>
      </c>
      <c r="E369" s="361"/>
      <c r="F369" s="362"/>
      <c r="G369" s="363"/>
      <c r="H369" s="363"/>
    </row>
    <row r="370" spans="2:8" s="358" customFormat="1" ht="12" customHeight="1">
      <c r="B370" s="359" t="s">
        <v>565</v>
      </c>
      <c r="C370" s="359"/>
      <c r="D370" s="359" t="s">
        <v>566</v>
      </c>
      <c r="E370" s="361"/>
      <c r="F370" s="362"/>
      <c r="G370" s="363"/>
      <c r="H370" s="363"/>
    </row>
    <row r="371" spans="2:8" s="358" customFormat="1" ht="12" customHeight="1">
      <c r="B371" s="359" t="s">
        <v>468</v>
      </c>
      <c r="C371" s="359"/>
      <c r="D371" s="365" t="s">
        <v>567</v>
      </c>
      <c r="F371" s="366"/>
      <c r="G371" s="363"/>
      <c r="H371" s="363"/>
    </row>
    <row r="372" spans="2:8" s="358" customFormat="1" ht="12" customHeight="1">
      <c r="B372" s="359" t="s">
        <v>568</v>
      </c>
      <c r="C372" s="359"/>
      <c r="D372" s="359" t="s">
        <v>569</v>
      </c>
      <c r="E372" s="361"/>
      <c r="F372" s="362"/>
      <c r="G372" s="363"/>
      <c r="H372" s="363"/>
    </row>
    <row r="373" spans="1:8" s="486" customFormat="1" ht="13.5" customHeight="1">
      <c r="A373" s="367"/>
      <c r="B373" s="495" t="s">
        <v>550</v>
      </c>
      <c r="D373" s="489" t="s">
        <v>551</v>
      </c>
      <c r="F373" s="487"/>
      <c r="G373" s="488"/>
      <c r="H373" s="292"/>
    </row>
    <row r="374" spans="1:8" s="486" customFormat="1" ht="13.5" customHeight="1">
      <c r="A374" s="482"/>
      <c r="E374" s="369"/>
      <c r="F374" s="487"/>
      <c r="G374" s="488"/>
      <c r="H374" s="292"/>
    </row>
    <row r="375" spans="1:8" s="486" customFormat="1" ht="13.5" customHeight="1">
      <c r="A375" s="482"/>
      <c r="B375" s="829" t="s">
        <v>62</v>
      </c>
      <c r="C375" s="859"/>
      <c r="D375" s="860"/>
      <c r="E375" s="369"/>
      <c r="F375" s="487"/>
      <c r="G375" s="488"/>
      <c r="H375" s="292"/>
    </row>
    <row r="376" spans="1:8" s="486" customFormat="1" ht="13.5" customHeight="1">
      <c r="A376" s="482"/>
      <c r="B376" s="859"/>
      <c r="C376" s="859"/>
      <c r="D376" s="860"/>
      <c r="E376" s="369"/>
      <c r="F376" s="487"/>
      <c r="G376" s="488"/>
      <c r="H376" s="292"/>
    </row>
    <row r="377" spans="1:8" s="486" customFormat="1" ht="13.5" customHeight="1">
      <c r="A377" s="482"/>
      <c r="B377" s="859" t="s">
        <v>107</v>
      </c>
      <c r="C377" s="859"/>
      <c r="D377" s="866" t="s">
        <v>108</v>
      </c>
      <c r="E377" s="369"/>
      <c r="F377" s="487"/>
      <c r="G377" s="488"/>
      <c r="H377" s="292"/>
    </row>
    <row r="378" spans="1:8" s="486" customFormat="1" ht="12.75" customHeight="1">
      <c r="A378" s="482"/>
      <c r="B378" s="898" t="s">
        <v>109</v>
      </c>
      <c r="C378" s="898"/>
      <c r="D378" s="866" t="s">
        <v>110</v>
      </c>
      <c r="E378" s="369"/>
      <c r="F378" s="487"/>
      <c r="G378" s="488"/>
      <c r="H378" s="292"/>
    </row>
    <row r="379" spans="1:8" s="486" customFormat="1" ht="13.5" customHeight="1">
      <c r="A379" s="482"/>
      <c r="E379" s="369"/>
      <c r="F379" s="487"/>
      <c r="G379" s="488"/>
      <c r="H379" s="292"/>
    </row>
    <row r="380" spans="1:8" s="486" customFormat="1" ht="13.5" customHeight="1">
      <c r="A380" s="482"/>
      <c r="B380" s="460" t="s">
        <v>506</v>
      </c>
      <c r="C380" s="461"/>
      <c r="D380" s="462"/>
      <c r="E380" s="463"/>
      <c r="F380" s="462"/>
      <c r="G380" s="292"/>
      <c r="H380" s="292"/>
    </row>
    <row r="381" spans="1:8" s="486" customFormat="1" ht="13.5" customHeight="1">
      <c r="A381" s="482"/>
      <c r="B381" s="464" t="s">
        <v>507</v>
      </c>
      <c r="C381" s="465"/>
      <c r="D381" s="466"/>
      <c r="E381" s="463"/>
      <c r="F381" s="462"/>
      <c r="G381" s="292"/>
      <c r="H381" s="292"/>
    </row>
    <row r="382" spans="1:8" s="486" customFormat="1" ht="13.5" customHeight="1">
      <c r="A382" s="482"/>
      <c r="B382" s="464" t="s">
        <v>508</v>
      </c>
      <c r="C382" s="465"/>
      <c r="D382" s="466"/>
      <c r="E382" s="463"/>
      <c r="F382" s="462"/>
      <c r="G382" s="292"/>
      <c r="H382" s="292"/>
    </row>
    <row r="383" spans="1:8" s="486" customFormat="1" ht="13.5" customHeight="1">
      <c r="A383" s="482"/>
      <c r="B383" s="467" t="s">
        <v>111</v>
      </c>
      <c r="C383" s="465"/>
      <c r="D383" s="875" t="s">
        <v>100</v>
      </c>
      <c r="E383" s="461"/>
      <c r="F383" s="841"/>
      <c r="G383" s="463"/>
      <c r="H383" s="462"/>
    </row>
    <row r="384" spans="1:8" s="486" customFormat="1" ht="13.5" customHeight="1">
      <c r="A384" s="482"/>
      <c r="B384" s="467" t="s">
        <v>112</v>
      </c>
      <c r="C384" s="465"/>
      <c r="D384" s="875" t="s">
        <v>113</v>
      </c>
      <c r="E384" s="461"/>
      <c r="F384" s="841"/>
      <c r="G384" s="463"/>
      <c r="H384" s="462"/>
    </row>
    <row r="385" spans="1:8" s="486" customFormat="1" ht="13.5" customHeight="1">
      <c r="A385" s="482"/>
      <c r="B385" s="467"/>
      <c r="C385" s="465"/>
      <c r="D385" s="875"/>
      <c r="E385" s="465" t="s">
        <v>451</v>
      </c>
      <c r="F385" s="468">
        <v>4</v>
      </c>
      <c r="G385" s="469"/>
      <c r="H385" s="466"/>
    </row>
    <row r="386" spans="1:8" s="486" customFormat="1" ht="13.5" customHeight="1">
      <c r="A386" s="482"/>
      <c r="E386" s="369"/>
      <c r="F386" s="487"/>
      <c r="G386" s="488"/>
      <c r="H386" s="292"/>
    </row>
    <row r="387" spans="1:8" s="480" customFormat="1" ht="26.25" customHeight="1">
      <c r="A387" s="335">
        <f>1+MAX(A$33:A386)</f>
        <v>41</v>
      </c>
      <c r="B387" s="899" t="s">
        <v>570</v>
      </c>
      <c r="C387" s="899"/>
      <c r="D387" s="899"/>
      <c r="E387" s="477"/>
      <c r="F387" s="368"/>
      <c r="G387" s="364"/>
      <c r="H387" s="292"/>
    </row>
    <row r="388" spans="2:8" s="358" customFormat="1" ht="15" customHeight="1">
      <c r="B388" s="359" t="s">
        <v>468</v>
      </c>
      <c r="C388" s="365" t="s">
        <v>571</v>
      </c>
      <c r="F388" s="366"/>
      <c r="G388" s="363"/>
      <c r="H388" s="363"/>
    </row>
    <row r="389" spans="1:8" s="480" customFormat="1" ht="15" customHeight="1">
      <c r="A389" s="491"/>
      <c r="B389" s="492" t="s">
        <v>572</v>
      </c>
      <c r="C389" s="492" t="s">
        <v>573</v>
      </c>
      <c r="D389" s="492"/>
      <c r="E389" s="369" t="s">
        <v>451</v>
      </c>
      <c r="F389" s="368">
        <v>8</v>
      </c>
      <c r="G389" s="364"/>
      <c r="H389" s="292"/>
    </row>
    <row r="390" spans="1:8" s="480" customFormat="1" ht="15" customHeight="1">
      <c r="A390" s="491"/>
      <c r="B390" s="492"/>
      <c r="C390" s="492"/>
      <c r="D390" s="492"/>
      <c r="E390" s="369"/>
      <c r="F390" s="368"/>
      <c r="G390" s="364"/>
      <c r="H390" s="292"/>
    </row>
    <row r="391" spans="1:8" s="480" customFormat="1" ht="15" customHeight="1">
      <c r="A391" s="491"/>
      <c r="B391" s="492" t="s">
        <v>574</v>
      </c>
      <c r="C391" s="492" t="s">
        <v>573</v>
      </c>
      <c r="D391" s="492"/>
      <c r="E391" s="369" t="s">
        <v>451</v>
      </c>
      <c r="F391" s="368">
        <v>8</v>
      </c>
      <c r="G391" s="364"/>
      <c r="H391" s="292"/>
    </row>
    <row r="392" spans="1:8" s="480" customFormat="1" ht="15" customHeight="1">
      <c r="A392" s="491"/>
      <c r="B392" s="492" t="s">
        <v>575</v>
      </c>
      <c r="C392" s="492" t="s">
        <v>573</v>
      </c>
      <c r="D392" s="492"/>
      <c r="E392" s="369" t="s">
        <v>451</v>
      </c>
      <c r="F392" s="368">
        <v>14</v>
      </c>
      <c r="G392" s="364"/>
      <c r="H392" s="292"/>
    </row>
    <row r="393" spans="1:8" s="480" customFormat="1" ht="15" customHeight="1">
      <c r="A393" s="491"/>
      <c r="B393" s="492" t="s">
        <v>576</v>
      </c>
      <c r="C393" s="492" t="s">
        <v>573</v>
      </c>
      <c r="D393" s="492"/>
      <c r="E393" s="369" t="s">
        <v>451</v>
      </c>
      <c r="F393" s="368">
        <v>4</v>
      </c>
      <c r="G393" s="364"/>
      <c r="H393" s="292"/>
    </row>
    <row r="394" spans="1:8" s="480" customFormat="1" ht="9.75" customHeight="1">
      <c r="A394" s="491"/>
      <c r="B394" s="899"/>
      <c r="C394" s="899"/>
      <c r="D394" s="899"/>
      <c r="E394" s="497"/>
      <c r="F394" s="368"/>
      <c r="G394" s="364"/>
      <c r="H394" s="292"/>
    </row>
    <row r="395" spans="1:8" s="480" customFormat="1" ht="26.25" customHeight="1">
      <c r="A395" s="335">
        <f>1+MAX(A$33:A394)</f>
        <v>42</v>
      </c>
      <c r="B395" s="899" t="s">
        <v>577</v>
      </c>
      <c r="C395" s="899"/>
      <c r="D395" s="899"/>
      <c r="E395" s="477"/>
      <c r="F395" s="368"/>
      <c r="G395" s="364"/>
      <c r="H395" s="292"/>
    </row>
    <row r="396" spans="2:8" s="358" customFormat="1" ht="15" customHeight="1">
      <c r="B396" s="359" t="s">
        <v>468</v>
      </c>
      <c r="C396" s="365" t="s">
        <v>571</v>
      </c>
      <c r="F396" s="366"/>
      <c r="G396" s="363"/>
      <c r="H396" s="363"/>
    </row>
    <row r="397" spans="1:8" s="480" customFormat="1" ht="15" customHeight="1">
      <c r="A397" s="491"/>
      <c r="B397" s="492" t="s">
        <v>574</v>
      </c>
      <c r="C397" s="492" t="s">
        <v>573</v>
      </c>
      <c r="D397" s="492"/>
      <c r="E397" s="369" t="s">
        <v>451</v>
      </c>
      <c r="F397" s="368">
        <v>2</v>
      </c>
      <c r="G397" s="364"/>
      <c r="H397" s="292"/>
    </row>
    <row r="398" spans="1:8" s="480" customFormat="1" ht="15" customHeight="1">
      <c r="A398" s="491"/>
      <c r="B398" s="492" t="s">
        <v>575</v>
      </c>
      <c r="C398" s="492" t="s">
        <v>573</v>
      </c>
      <c r="D398" s="492"/>
      <c r="E398" s="369" t="s">
        <v>451</v>
      </c>
      <c r="F398" s="368">
        <v>6</v>
      </c>
      <c r="G398" s="364"/>
      <c r="H398" s="292"/>
    </row>
    <row r="399" spans="1:8" s="480" customFormat="1" ht="15" customHeight="1">
      <c r="A399" s="491"/>
      <c r="B399" s="492" t="s">
        <v>576</v>
      </c>
      <c r="C399" s="492" t="s">
        <v>573</v>
      </c>
      <c r="D399" s="492"/>
      <c r="E399" s="369" t="s">
        <v>451</v>
      </c>
      <c r="F399" s="368">
        <v>1</v>
      </c>
      <c r="G399" s="364"/>
      <c r="H399" s="292"/>
    </row>
    <row r="400" spans="1:8" s="480" customFormat="1" ht="16.5" customHeight="1">
      <c r="A400" s="491"/>
      <c r="B400" s="492"/>
      <c r="C400" s="492"/>
      <c r="D400" s="492"/>
      <c r="E400" s="369"/>
      <c r="F400" s="368"/>
      <c r="G400" s="364"/>
      <c r="H400" s="292"/>
    </row>
    <row r="401" spans="1:8" s="480" customFormat="1" ht="26.25" customHeight="1">
      <c r="A401" s="335">
        <f>1+MAX(A$33:A400)</f>
        <v>43</v>
      </c>
      <c r="B401" s="899" t="s">
        <v>578</v>
      </c>
      <c r="C401" s="899"/>
      <c r="D401" s="899"/>
      <c r="E401" s="477"/>
      <c r="F401" s="368"/>
      <c r="G401" s="364"/>
      <c r="H401" s="292"/>
    </row>
    <row r="402" spans="2:8" s="358" customFormat="1" ht="15" customHeight="1">
      <c r="B402" s="359" t="s">
        <v>468</v>
      </c>
      <c r="C402" s="365" t="s">
        <v>571</v>
      </c>
      <c r="F402" s="366"/>
      <c r="G402" s="363"/>
      <c r="H402" s="363"/>
    </row>
    <row r="403" spans="1:8" s="480" customFormat="1" ht="15" customHeight="1">
      <c r="A403" s="491"/>
      <c r="B403" s="492" t="s">
        <v>572</v>
      </c>
      <c r="C403" s="492" t="s">
        <v>573</v>
      </c>
      <c r="D403" s="492"/>
      <c r="E403" s="369" t="s">
        <v>451</v>
      </c>
      <c r="F403" s="368">
        <v>2</v>
      </c>
      <c r="G403" s="364"/>
      <c r="H403" s="292"/>
    </row>
    <row r="404" spans="1:8" s="480" customFormat="1" ht="15" customHeight="1">
      <c r="A404" s="491"/>
      <c r="B404" s="492" t="s">
        <v>574</v>
      </c>
      <c r="C404" s="492" t="s">
        <v>573</v>
      </c>
      <c r="D404" s="492"/>
      <c r="E404" s="369" t="s">
        <v>451</v>
      </c>
      <c r="F404" s="368">
        <v>2</v>
      </c>
      <c r="G404" s="364"/>
      <c r="H404" s="292"/>
    </row>
    <row r="405" spans="1:8" s="480" customFormat="1" ht="15" customHeight="1">
      <c r="A405" s="491"/>
      <c r="B405" s="492" t="s">
        <v>575</v>
      </c>
      <c r="C405" s="492" t="s">
        <v>573</v>
      </c>
      <c r="D405" s="492"/>
      <c r="E405" s="369" t="s">
        <v>451</v>
      </c>
      <c r="F405" s="368">
        <v>2</v>
      </c>
      <c r="G405" s="364"/>
      <c r="H405" s="292"/>
    </row>
    <row r="406" spans="1:8" s="480" customFormat="1" ht="16.5" customHeight="1">
      <c r="A406" s="491"/>
      <c r="B406" s="492"/>
      <c r="C406" s="492"/>
      <c r="D406" s="492"/>
      <c r="E406" s="369"/>
      <c r="F406" s="368"/>
      <c r="G406" s="364"/>
      <c r="H406" s="292"/>
    </row>
    <row r="407" spans="1:8" s="480" customFormat="1" ht="26.25" customHeight="1">
      <c r="A407" s="335">
        <f>1+MAX(A$33:A406)</f>
        <v>44</v>
      </c>
      <c r="B407" s="899" t="s">
        <v>570</v>
      </c>
      <c r="C407" s="899"/>
      <c r="D407" s="899"/>
      <c r="E407" s="477"/>
      <c r="F407" s="368"/>
      <c r="G407" s="364"/>
      <c r="H407" s="292"/>
    </row>
    <row r="408" spans="2:8" s="358" customFormat="1" ht="15" customHeight="1">
      <c r="B408" s="359" t="s">
        <v>468</v>
      </c>
      <c r="C408" s="365" t="s">
        <v>579</v>
      </c>
      <c r="F408" s="366"/>
      <c r="G408" s="363"/>
      <c r="H408" s="363"/>
    </row>
    <row r="409" spans="1:8" s="480" customFormat="1" ht="15" customHeight="1">
      <c r="A409" s="491"/>
      <c r="B409" s="492" t="s">
        <v>576</v>
      </c>
      <c r="C409" s="492"/>
      <c r="D409" s="492"/>
      <c r="E409" s="369" t="s">
        <v>451</v>
      </c>
      <c r="F409" s="368">
        <v>2</v>
      </c>
      <c r="G409" s="364"/>
      <c r="H409" s="292"/>
    </row>
    <row r="410" spans="1:8" s="480" customFormat="1" ht="15" customHeight="1">
      <c r="A410" s="491"/>
      <c r="B410" s="492" t="s">
        <v>580</v>
      </c>
      <c r="C410" s="492"/>
      <c r="D410" s="492"/>
      <c r="E410" s="369" t="s">
        <v>451</v>
      </c>
      <c r="F410" s="368">
        <v>4</v>
      </c>
      <c r="G410" s="364"/>
      <c r="H410" s="292"/>
    </row>
    <row r="411" spans="1:8" s="480" customFormat="1" ht="15" customHeight="1">
      <c r="A411" s="491"/>
      <c r="B411" s="492" t="s">
        <v>581</v>
      </c>
      <c r="C411" s="492"/>
      <c r="D411" s="492"/>
      <c r="E411" s="369" t="s">
        <v>451</v>
      </c>
      <c r="F411" s="368">
        <v>4</v>
      </c>
      <c r="G411" s="364"/>
      <c r="H411" s="292"/>
    </row>
    <row r="412" spans="1:8" s="480" customFormat="1" ht="15" customHeight="1">
      <c r="A412" s="491"/>
      <c r="B412" s="492" t="s">
        <v>582</v>
      </c>
      <c r="C412" s="492"/>
      <c r="D412" s="492"/>
      <c r="E412" s="369" t="s">
        <v>451</v>
      </c>
      <c r="F412" s="368">
        <v>2</v>
      </c>
      <c r="G412" s="364"/>
      <c r="H412" s="292"/>
    </row>
    <row r="413" spans="1:8" s="480" customFormat="1" ht="15" customHeight="1">
      <c r="A413" s="491"/>
      <c r="B413" s="492" t="s">
        <v>583</v>
      </c>
      <c r="C413" s="492"/>
      <c r="D413" s="492"/>
      <c r="E413" s="369" t="s">
        <v>451</v>
      </c>
      <c r="F413" s="368">
        <v>2</v>
      </c>
      <c r="G413" s="364"/>
      <c r="H413" s="292"/>
    </row>
    <row r="414" spans="1:8" s="480" customFormat="1" ht="16.5" customHeight="1">
      <c r="A414" s="491"/>
      <c r="B414" s="899"/>
      <c r="C414" s="899"/>
      <c r="D414" s="899"/>
      <c r="E414" s="497"/>
      <c r="F414" s="368"/>
      <c r="G414" s="364"/>
      <c r="H414" s="292"/>
    </row>
    <row r="415" spans="1:8" s="480" customFormat="1" ht="25.5" customHeight="1">
      <c r="A415" s="335">
        <f>1+MAX(A$33:A414)</f>
        <v>45</v>
      </c>
      <c r="B415" s="899" t="s">
        <v>578</v>
      </c>
      <c r="C415" s="899"/>
      <c r="D415" s="899"/>
      <c r="E415" s="498"/>
      <c r="F415" s="499"/>
      <c r="G415" s="500"/>
      <c r="H415" s="292"/>
    </row>
    <row r="416" spans="2:8" s="358" customFormat="1" ht="15" customHeight="1">
      <c r="B416" s="359" t="s">
        <v>468</v>
      </c>
      <c r="C416" s="365" t="s">
        <v>579</v>
      </c>
      <c r="F416" s="366"/>
      <c r="G416" s="363"/>
      <c r="H416" s="363"/>
    </row>
    <row r="417" spans="1:8" s="480" customFormat="1" ht="15" customHeight="1">
      <c r="A417" s="491"/>
      <c r="B417" s="492" t="s">
        <v>580</v>
      </c>
      <c r="C417" s="492"/>
      <c r="D417" s="492"/>
      <c r="E417" s="369" t="s">
        <v>451</v>
      </c>
      <c r="F417" s="368">
        <v>1</v>
      </c>
      <c r="G417" s="364"/>
      <c r="H417" s="292"/>
    </row>
    <row r="418" spans="1:8" s="480" customFormat="1" ht="15" customHeight="1">
      <c r="A418" s="491"/>
      <c r="B418" s="492" t="s">
        <v>581</v>
      </c>
      <c r="C418" s="492"/>
      <c r="D418" s="492"/>
      <c r="E418" s="369" t="s">
        <v>451</v>
      </c>
      <c r="F418" s="368">
        <v>1</v>
      </c>
      <c r="G418" s="364"/>
      <c r="H418" s="292"/>
    </row>
    <row r="419" spans="1:8" s="480" customFormat="1" ht="15" customHeight="1">
      <c r="A419" s="491"/>
      <c r="B419" s="492" t="s">
        <v>582</v>
      </c>
      <c r="C419" s="492"/>
      <c r="D419" s="492"/>
      <c r="E419" s="369" t="s">
        <v>451</v>
      </c>
      <c r="F419" s="368">
        <v>1</v>
      </c>
      <c r="G419" s="364"/>
      <c r="H419" s="292"/>
    </row>
    <row r="420" spans="1:8" s="480" customFormat="1" ht="16.5" customHeight="1">
      <c r="A420" s="491"/>
      <c r="B420" s="899"/>
      <c r="C420" s="899"/>
      <c r="D420" s="899"/>
      <c r="E420" s="498"/>
      <c r="F420" s="499"/>
      <c r="G420" s="500"/>
      <c r="H420" s="292"/>
    </row>
    <row r="421" spans="1:8" s="480" customFormat="1" ht="25.5" customHeight="1">
      <c r="A421" s="335">
        <f>1+MAX(A$33:A420)</f>
        <v>46</v>
      </c>
      <c r="B421" s="899" t="s">
        <v>584</v>
      </c>
      <c r="C421" s="899"/>
      <c r="D421" s="899"/>
      <c r="E421" s="498"/>
      <c r="F421" s="499"/>
      <c r="G421" s="500"/>
      <c r="H421" s="292"/>
    </row>
    <row r="422" spans="2:8" s="358" customFormat="1" ht="15" customHeight="1">
      <c r="B422" s="359" t="s">
        <v>468</v>
      </c>
      <c r="C422" s="365" t="s">
        <v>579</v>
      </c>
      <c r="F422" s="366"/>
      <c r="G422" s="363"/>
      <c r="H422" s="363"/>
    </row>
    <row r="423" spans="1:8" s="480" customFormat="1" ht="15" customHeight="1">
      <c r="A423" s="491"/>
      <c r="B423" s="492" t="s">
        <v>580</v>
      </c>
      <c r="C423" s="492"/>
      <c r="D423" s="492"/>
      <c r="E423" s="369" t="s">
        <v>451</v>
      </c>
      <c r="F423" s="368">
        <v>1</v>
      </c>
      <c r="G423" s="364"/>
      <c r="H423" s="292"/>
    </row>
    <row r="424" spans="1:8" s="480" customFormat="1" ht="15" customHeight="1">
      <c r="A424" s="491"/>
      <c r="B424" s="492" t="s">
        <v>581</v>
      </c>
      <c r="C424" s="492"/>
      <c r="D424" s="492"/>
      <c r="E424" s="369" t="s">
        <v>451</v>
      </c>
      <c r="F424" s="368">
        <v>1</v>
      </c>
      <c r="G424" s="364"/>
      <c r="H424" s="292"/>
    </row>
    <row r="425" spans="1:8" s="480" customFormat="1" ht="15" customHeight="1">
      <c r="A425" s="491"/>
      <c r="B425" s="492" t="s">
        <v>582</v>
      </c>
      <c r="C425" s="492"/>
      <c r="D425" s="492"/>
      <c r="E425" s="369" t="s">
        <v>451</v>
      </c>
      <c r="F425" s="368">
        <v>1</v>
      </c>
      <c r="G425" s="364"/>
      <c r="H425" s="292"/>
    </row>
    <row r="426" spans="1:8" s="480" customFormat="1" ht="16.5" customHeight="1">
      <c r="A426" s="491"/>
      <c r="B426" s="492"/>
      <c r="C426" s="492"/>
      <c r="D426" s="492"/>
      <c r="E426" s="369"/>
      <c r="F426" s="368"/>
      <c r="G426" s="364"/>
      <c r="H426" s="292"/>
    </row>
    <row r="427" spans="1:8" s="480" customFormat="1" ht="36" customHeight="1">
      <c r="A427" s="335">
        <f>1+MAX(A$33:A426)</f>
        <v>47</v>
      </c>
      <c r="B427" s="899" t="s">
        <v>585</v>
      </c>
      <c r="C427" s="899"/>
      <c r="D427" s="899"/>
      <c r="E427" s="498"/>
      <c r="F427" s="499"/>
      <c r="G427" s="500"/>
      <c r="H427" s="292"/>
    </row>
    <row r="428" spans="1:8" s="480" customFormat="1" ht="12.75" customHeight="1">
      <c r="A428" s="335"/>
      <c r="B428" s="492"/>
      <c r="C428" s="492"/>
      <c r="D428" s="492"/>
      <c r="E428" s="498"/>
      <c r="F428" s="499"/>
      <c r="G428" s="500"/>
      <c r="H428" s="292"/>
    </row>
    <row r="429" spans="2:8" s="358" customFormat="1" ht="12.75">
      <c r="B429" s="359" t="s">
        <v>468</v>
      </c>
      <c r="C429" s="365" t="s">
        <v>579</v>
      </c>
      <c r="F429" s="366"/>
      <c r="G429" s="363"/>
      <c r="H429" s="363"/>
    </row>
    <row r="430" spans="1:8" s="480" customFormat="1" ht="12.75" customHeight="1">
      <c r="A430" s="491"/>
      <c r="B430" s="899" t="s">
        <v>581</v>
      </c>
      <c r="C430" s="899"/>
      <c r="D430" s="899"/>
      <c r="E430" s="369" t="s">
        <v>451</v>
      </c>
      <c r="F430" s="368">
        <v>4</v>
      </c>
      <c r="G430" s="364"/>
      <c r="H430" s="292"/>
    </row>
    <row r="431" spans="1:8" s="480" customFormat="1" ht="12.75" customHeight="1">
      <c r="A431" s="491"/>
      <c r="B431" s="899" t="s">
        <v>582</v>
      </c>
      <c r="C431" s="899"/>
      <c r="D431" s="899"/>
      <c r="E431" s="369" t="s">
        <v>451</v>
      </c>
      <c r="F431" s="368">
        <v>2</v>
      </c>
      <c r="G431" s="364"/>
      <c r="H431" s="292"/>
    </row>
    <row r="432" spans="1:8" s="480" customFormat="1" ht="12.75" customHeight="1">
      <c r="A432" s="491"/>
      <c r="B432" s="899" t="s">
        <v>583</v>
      </c>
      <c r="C432" s="899"/>
      <c r="D432" s="899"/>
      <c r="E432" s="369" t="s">
        <v>451</v>
      </c>
      <c r="F432" s="368">
        <v>2</v>
      </c>
      <c r="G432" s="364"/>
      <c r="H432" s="292"/>
    </row>
    <row r="433" spans="1:8" s="480" customFormat="1" ht="12.75">
      <c r="A433" s="491"/>
      <c r="B433" s="492"/>
      <c r="C433" s="492"/>
      <c r="D433" s="492"/>
      <c r="E433" s="498"/>
      <c r="F433" s="499"/>
      <c r="G433" s="500"/>
      <c r="H433" s="292"/>
    </row>
    <row r="434" spans="1:8" s="480" customFormat="1" ht="39.75" customHeight="1">
      <c r="A434" s="335">
        <f>1+MAX(A$33:A433)</f>
        <v>48</v>
      </c>
      <c r="B434" s="899" t="s">
        <v>586</v>
      </c>
      <c r="C434" s="899"/>
      <c r="D434" s="899"/>
      <c r="E434" s="498"/>
      <c r="F434" s="499"/>
      <c r="G434" s="500"/>
      <c r="H434" s="292"/>
    </row>
    <row r="435" spans="2:8" s="358" customFormat="1" ht="12.75">
      <c r="B435" s="359" t="s">
        <v>587</v>
      </c>
      <c r="C435" s="359" t="s">
        <v>588</v>
      </c>
      <c r="E435" s="361"/>
      <c r="F435" s="362"/>
      <c r="G435" s="363"/>
      <c r="H435" s="363"/>
    </row>
    <row r="436" spans="2:8" s="358" customFormat="1" ht="12.75">
      <c r="B436" s="359" t="s">
        <v>468</v>
      </c>
      <c r="C436" s="365" t="s">
        <v>589</v>
      </c>
      <c r="F436" s="366"/>
      <c r="G436" s="363"/>
      <c r="H436" s="363"/>
    </row>
    <row r="437" spans="1:8" s="480" customFormat="1" ht="12.75">
      <c r="A437" s="491"/>
      <c r="B437" s="359" t="s">
        <v>590</v>
      </c>
      <c r="C437" s="359" t="s">
        <v>591</v>
      </c>
      <c r="E437" s="369" t="s">
        <v>451</v>
      </c>
      <c r="F437" s="368">
        <v>14</v>
      </c>
      <c r="G437" s="364"/>
      <c r="H437" s="292"/>
    </row>
    <row r="438" spans="1:8" s="480" customFormat="1" ht="12.75" customHeight="1">
      <c r="A438" s="491"/>
      <c r="B438" s="899"/>
      <c r="C438" s="899"/>
      <c r="D438" s="899"/>
      <c r="E438" s="498"/>
      <c r="F438" s="499"/>
      <c r="G438" s="500"/>
      <c r="H438" s="292"/>
    </row>
    <row r="439" spans="1:8" s="480" customFormat="1" ht="39.75" customHeight="1">
      <c r="A439" s="335">
        <f>1+MAX(A$33:A438)</f>
        <v>49</v>
      </c>
      <c r="B439" s="899" t="s">
        <v>586</v>
      </c>
      <c r="C439" s="899"/>
      <c r="D439" s="899"/>
      <c r="E439" s="498"/>
      <c r="F439" s="499"/>
      <c r="G439" s="500"/>
      <c r="H439" s="292"/>
    </row>
    <row r="440" spans="2:8" s="358" customFormat="1" ht="12.75">
      <c r="B440" s="359" t="s">
        <v>587</v>
      </c>
      <c r="C440" s="359" t="s">
        <v>588</v>
      </c>
      <c r="E440" s="361"/>
      <c r="F440" s="362"/>
      <c r="G440" s="363"/>
      <c r="H440" s="363"/>
    </row>
    <row r="441" spans="2:8" s="358" customFormat="1" ht="12.75">
      <c r="B441" s="359" t="s">
        <v>468</v>
      </c>
      <c r="C441" s="365" t="s">
        <v>592</v>
      </c>
      <c r="F441" s="366"/>
      <c r="G441" s="363"/>
      <c r="H441" s="363"/>
    </row>
    <row r="442" spans="1:8" s="480" customFormat="1" ht="12.75">
      <c r="A442" s="491"/>
      <c r="B442" s="359" t="s">
        <v>590</v>
      </c>
      <c r="C442" s="359" t="s">
        <v>591</v>
      </c>
      <c r="E442" s="369" t="s">
        <v>451</v>
      </c>
      <c r="F442" s="368">
        <v>4</v>
      </c>
      <c r="G442" s="364"/>
      <c r="H442" s="292"/>
    </row>
    <row r="443" spans="1:8" s="480" customFormat="1" ht="12.75">
      <c r="A443" s="491"/>
      <c r="B443" s="359"/>
      <c r="C443" s="359"/>
      <c r="E443" s="369"/>
      <c r="F443" s="368"/>
      <c r="G443" s="364"/>
      <c r="H443" s="292"/>
    </row>
    <row r="444" spans="1:8" s="480" customFormat="1" ht="39.75" customHeight="1">
      <c r="A444" s="335">
        <f>1+MAX(A$33:A443)</f>
        <v>50</v>
      </c>
      <c r="B444" s="899" t="s">
        <v>593</v>
      </c>
      <c r="C444" s="899"/>
      <c r="D444" s="899"/>
      <c r="E444" s="498"/>
      <c r="F444" s="499"/>
      <c r="G444" s="500"/>
      <c r="H444" s="292"/>
    </row>
    <row r="445" spans="2:8" s="358" customFormat="1" ht="12.75">
      <c r="B445" s="359" t="s">
        <v>587</v>
      </c>
      <c r="C445" s="359" t="s">
        <v>588</v>
      </c>
      <c r="E445" s="361"/>
      <c r="F445" s="362"/>
      <c r="G445" s="363"/>
      <c r="H445" s="363"/>
    </row>
    <row r="446" spans="2:8" s="358" customFormat="1" ht="12.75">
      <c r="B446" s="359" t="s">
        <v>468</v>
      </c>
      <c r="C446" s="365" t="s">
        <v>592</v>
      </c>
      <c r="F446" s="366"/>
      <c r="G446" s="363"/>
      <c r="H446" s="363"/>
    </row>
    <row r="447" spans="1:8" s="480" customFormat="1" ht="12.75">
      <c r="A447" s="491"/>
      <c r="B447" s="359" t="s">
        <v>590</v>
      </c>
      <c r="C447" s="359" t="s">
        <v>594</v>
      </c>
      <c r="E447" s="369" t="s">
        <v>451</v>
      </c>
      <c r="F447" s="368">
        <v>4</v>
      </c>
      <c r="G447" s="364"/>
      <c r="H447" s="292"/>
    </row>
    <row r="448" spans="1:8" s="480" customFormat="1" ht="10.5" customHeight="1">
      <c r="A448" s="491"/>
      <c r="B448" s="359"/>
      <c r="C448" s="359"/>
      <c r="D448" s="359"/>
      <c r="E448" s="369"/>
      <c r="F448" s="368"/>
      <c r="G448" s="364"/>
      <c r="H448" s="292"/>
    </row>
    <row r="449" spans="1:8" s="480" customFormat="1" ht="64.5" customHeight="1">
      <c r="A449" s="335">
        <f>1+MAX(A$33:A448)</f>
        <v>51</v>
      </c>
      <c r="B449" s="917" t="s">
        <v>595</v>
      </c>
      <c r="C449" s="917"/>
      <c r="D449" s="917"/>
      <c r="E449" s="497"/>
      <c r="F449" s="368"/>
      <c r="G449" s="364"/>
      <c r="H449" s="292"/>
    </row>
    <row r="450" spans="2:8" s="358" customFormat="1" ht="16.5" customHeight="1">
      <c r="B450" s="359" t="s">
        <v>587</v>
      </c>
      <c r="C450" s="359" t="s">
        <v>596</v>
      </c>
      <c r="E450" s="361"/>
      <c r="F450" s="362"/>
      <c r="G450" s="363"/>
      <c r="H450" s="363"/>
    </row>
    <row r="451" spans="2:8" s="358" customFormat="1" ht="16.5" customHeight="1">
      <c r="B451" s="359" t="s">
        <v>597</v>
      </c>
      <c r="C451" s="359" t="s">
        <v>598</v>
      </c>
      <c r="E451" s="369" t="s">
        <v>451</v>
      </c>
      <c r="F451" s="368">
        <v>4</v>
      </c>
      <c r="G451" s="364"/>
      <c r="H451" s="292"/>
    </row>
    <row r="452" spans="2:8" s="358" customFormat="1" ht="13.5" customHeight="1">
      <c r="B452" s="359"/>
      <c r="C452" s="359"/>
      <c r="E452" s="369"/>
      <c r="F452" s="368"/>
      <c r="G452" s="364"/>
      <c r="H452" s="292"/>
    </row>
    <row r="453" spans="1:8" s="276" customFormat="1" ht="26.25" customHeight="1">
      <c r="A453" s="335">
        <f>1+MAX(A$33:A452)</f>
        <v>52</v>
      </c>
      <c r="B453" s="914" t="s">
        <v>599</v>
      </c>
      <c r="C453" s="914"/>
      <c r="D453" s="914"/>
      <c r="E453" s="337"/>
      <c r="F453" s="337"/>
      <c r="G453" s="344"/>
      <c r="H453" s="292"/>
    </row>
    <row r="454" spans="1:8" s="276" customFormat="1" ht="13.5" customHeight="1">
      <c r="A454" s="338"/>
      <c r="B454" s="481" t="s">
        <v>600</v>
      </c>
      <c r="C454" s="501" t="s">
        <v>601</v>
      </c>
      <c r="E454" s="337" t="s">
        <v>602</v>
      </c>
      <c r="F454" s="502">
        <v>24</v>
      </c>
      <c r="G454" s="344"/>
      <c r="H454" s="292"/>
    </row>
    <row r="455" spans="1:8" s="276" customFormat="1" ht="13.5" customHeight="1">
      <c r="A455" s="338"/>
      <c r="B455" s="481" t="s">
        <v>603</v>
      </c>
      <c r="C455" s="501" t="s">
        <v>604</v>
      </c>
      <c r="E455" s="337" t="s">
        <v>602</v>
      </c>
      <c r="F455" s="502">
        <v>12</v>
      </c>
      <c r="G455" s="344"/>
      <c r="H455" s="292"/>
    </row>
    <row r="456" spans="1:8" s="276" customFormat="1" ht="13.5" customHeight="1">
      <c r="A456" s="338"/>
      <c r="B456" s="481"/>
      <c r="C456" s="501"/>
      <c r="E456" s="337"/>
      <c r="F456" s="502"/>
      <c r="G456" s="344"/>
      <c r="H456" s="292"/>
    </row>
    <row r="457" spans="1:8" s="276" customFormat="1" ht="13.5" customHeight="1">
      <c r="A457" s="338"/>
      <c r="B457" s="481" t="s">
        <v>605</v>
      </c>
      <c r="C457" s="501" t="s">
        <v>606</v>
      </c>
      <c r="E457" s="337" t="s">
        <v>602</v>
      </c>
      <c r="F457" s="502">
        <v>6</v>
      </c>
      <c r="G457" s="344"/>
      <c r="H457" s="292"/>
    </row>
    <row r="458" spans="1:8" s="276" customFormat="1" ht="13.5" customHeight="1">
      <c r="A458" s="338"/>
      <c r="B458" s="481" t="s">
        <v>607</v>
      </c>
      <c r="C458" s="501" t="s">
        <v>608</v>
      </c>
      <c r="E458" s="337" t="s">
        <v>602</v>
      </c>
      <c r="F458" s="502">
        <v>6</v>
      </c>
      <c r="G458" s="344"/>
      <c r="H458" s="292"/>
    </row>
    <row r="459" spans="1:8" s="276" customFormat="1" ht="13.5" customHeight="1">
      <c r="A459" s="338"/>
      <c r="B459" s="481" t="s">
        <v>609</v>
      </c>
      <c r="C459" s="501" t="s">
        <v>610</v>
      </c>
      <c r="E459" s="337" t="s">
        <v>602</v>
      </c>
      <c r="F459" s="502">
        <v>6</v>
      </c>
      <c r="G459" s="344"/>
      <c r="H459" s="292"/>
    </row>
    <row r="460" spans="1:8" s="276" customFormat="1" ht="13.5" customHeight="1">
      <c r="A460" s="338"/>
      <c r="B460" s="481" t="s">
        <v>611</v>
      </c>
      <c r="C460" s="501" t="s">
        <v>612</v>
      </c>
      <c r="E460" s="337" t="s">
        <v>602</v>
      </c>
      <c r="F460" s="502">
        <v>6</v>
      </c>
      <c r="G460" s="344"/>
      <c r="H460" s="292"/>
    </row>
    <row r="461" spans="1:8" s="276" customFormat="1" ht="13.5" customHeight="1">
      <c r="A461" s="338"/>
      <c r="B461" s="481" t="s">
        <v>613</v>
      </c>
      <c r="C461" s="501" t="s">
        <v>614</v>
      </c>
      <c r="E461" s="337" t="s">
        <v>602</v>
      </c>
      <c r="F461" s="502">
        <v>12</v>
      </c>
      <c r="G461" s="344"/>
      <c r="H461" s="292"/>
    </row>
    <row r="462" spans="2:8" s="358" customFormat="1" ht="10.5" customHeight="1">
      <c r="B462" s="359"/>
      <c r="C462" s="359"/>
      <c r="E462" s="369"/>
      <c r="F462" s="368"/>
      <c r="G462" s="503"/>
      <c r="H462" s="387"/>
    </row>
    <row r="463" spans="1:8" s="507" customFormat="1" ht="28.5" customHeight="1">
      <c r="A463" s="335">
        <f>1+MAX(A$33:A462)</f>
        <v>53</v>
      </c>
      <c r="B463" s="914" t="s">
        <v>615</v>
      </c>
      <c r="C463" s="914"/>
      <c r="D463" s="914"/>
      <c r="E463" s="504"/>
      <c r="F463" s="505"/>
      <c r="G463" s="506"/>
      <c r="H463" s="506"/>
    </row>
    <row r="464" spans="1:8" s="507" customFormat="1" ht="12.75" customHeight="1">
      <c r="A464" s="335"/>
      <c r="B464" s="918" t="s">
        <v>616</v>
      </c>
      <c r="C464" s="918"/>
      <c r="D464" s="508" t="s">
        <v>617</v>
      </c>
      <c r="E464" s="504"/>
      <c r="F464" s="505"/>
      <c r="G464" s="506"/>
      <c r="H464" s="506"/>
    </row>
    <row r="465" spans="1:8" s="507" customFormat="1" ht="12.75" customHeight="1">
      <c r="A465" s="335"/>
      <c r="B465" s="918" t="s">
        <v>618</v>
      </c>
      <c r="C465" s="918"/>
      <c r="D465" s="508" t="s">
        <v>619</v>
      </c>
      <c r="E465" s="504"/>
      <c r="F465" s="505"/>
      <c r="G465" s="506"/>
      <c r="H465" s="506"/>
    </row>
    <row r="466" spans="1:8" s="507" customFormat="1" ht="25.5" customHeight="1">
      <c r="A466" s="335"/>
      <c r="B466" s="918" t="s">
        <v>620</v>
      </c>
      <c r="C466" s="918"/>
      <c r="D466" s="918" t="s">
        <v>621</v>
      </c>
      <c r="E466" s="918"/>
      <c r="F466" s="505"/>
      <c r="G466" s="506"/>
      <c r="H466" s="506"/>
    </row>
    <row r="467" spans="1:8" s="507" customFormat="1" ht="12.75" customHeight="1">
      <c r="A467" s="335"/>
      <c r="B467" s="918" t="s">
        <v>622</v>
      </c>
      <c r="C467" s="918"/>
      <c r="D467" s="508" t="s">
        <v>623</v>
      </c>
      <c r="E467" s="504"/>
      <c r="F467" s="505"/>
      <c r="G467" s="506"/>
      <c r="H467" s="506"/>
    </row>
    <row r="468" spans="1:8" s="507" customFormat="1" ht="48.75" customHeight="1">
      <c r="A468" s="335"/>
      <c r="B468" s="918" t="s">
        <v>624</v>
      </c>
      <c r="C468" s="918"/>
      <c r="D468" s="918"/>
      <c r="E468" s="504"/>
      <c r="F468" s="505"/>
      <c r="G468" s="506"/>
      <c r="H468" s="506"/>
    </row>
    <row r="469" spans="1:8" s="507" customFormat="1" ht="12.75" customHeight="1">
      <c r="A469" s="335"/>
      <c r="B469" s="918" t="s">
        <v>625</v>
      </c>
      <c r="C469" s="918"/>
      <c r="D469" s="508"/>
      <c r="E469" s="504"/>
      <c r="F469" s="505"/>
      <c r="G469" s="506"/>
      <c r="H469" s="506"/>
    </row>
    <row r="470" spans="1:8" s="276" customFormat="1" ht="13.5" customHeight="1">
      <c r="A470" s="338"/>
      <c r="B470" s="481" t="s">
        <v>600</v>
      </c>
      <c r="C470" s="508" t="s">
        <v>626</v>
      </c>
      <c r="E470" s="337" t="s">
        <v>602</v>
      </c>
      <c r="F470" s="502">
        <v>24</v>
      </c>
      <c r="G470" s="323"/>
      <c r="H470" s="387"/>
    </row>
    <row r="471" spans="1:8" s="276" customFormat="1" ht="13.5" customHeight="1">
      <c r="A471" s="338"/>
      <c r="B471" s="481" t="s">
        <v>603</v>
      </c>
      <c r="C471" s="508" t="s">
        <v>627</v>
      </c>
      <c r="E471" s="337" t="s">
        <v>602</v>
      </c>
      <c r="F471" s="502">
        <v>12</v>
      </c>
      <c r="G471" s="323"/>
      <c r="H471" s="387"/>
    </row>
    <row r="472" spans="1:8" s="276" customFormat="1" ht="13.5" customHeight="1">
      <c r="A472" s="338"/>
      <c r="B472" s="481"/>
      <c r="C472" s="508"/>
      <c r="E472" s="337"/>
      <c r="F472" s="502"/>
      <c r="G472" s="323"/>
      <c r="H472" s="387"/>
    </row>
    <row r="473" spans="1:8" s="276" customFormat="1" ht="13.5" customHeight="1">
      <c r="A473" s="338"/>
      <c r="B473" s="481" t="s">
        <v>605</v>
      </c>
      <c r="C473" s="508" t="s">
        <v>628</v>
      </c>
      <c r="E473" s="337" t="s">
        <v>602</v>
      </c>
      <c r="F473" s="502">
        <v>6</v>
      </c>
      <c r="G473" s="323"/>
      <c r="H473" s="387"/>
    </row>
    <row r="474" spans="1:8" s="276" customFormat="1" ht="13.5" customHeight="1">
      <c r="A474" s="338"/>
      <c r="B474" s="481" t="s">
        <v>607</v>
      </c>
      <c r="C474" s="508" t="s">
        <v>629</v>
      </c>
      <c r="E474" s="337" t="s">
        <v>602</v>
      </c>
      <c r="F474" s="502">
        <v>6</v>
      </c>
      <c r="G474" s="323"/>
      <c r="H474" s="387"/>
    </row>
    <row r="475" spans="1:8" s="276" customFormat="1" ht="13.5" customHeight="1">
      <c r="A475" s="338"/>
      <c r="B475" s="481" t="s">
        <v>609</v>
      </c>
      <c r="C475" s="508" t="s">
        <v>630</v>
      </c>
      <c r="E475" s="337" t="s">
        <v>602</v>
      </c>
      <c r="F475" s="502">
        <v>6</v>
      </c>
      <c r="G475" s="323"/>
      <c r="H475" s="387"/>
    </row>
    <row r="476" spans="2:8" s="358" customFormat="1" ht="10.5" customHeight="1">
      <c r="B476" s="359"/>
      <c r="C476" s="359"/>
      <c r="E476" s="369"/>
      <c r="F476" s="368"/>
      <c r="G476" s="503"/>
      <c r="H476" s="387"/>
    </row>
    <row r="477" spans="1:8" s="276" customFormat="1" ht="25.5" customHeight="1">
      <c r="A477" s="335">
        <f>1+MAX(A$33:A476)</f>
        <v>54</v>
      </c>
      <c r="B477" s="914" t="s">
        <v>631</v>
      </c>
      <c r="C477" s="914"/>
      <c r="D477" s="914"/>
      <c r="E477" s="337" t="s">
        <v>1039</v>
      </c>
      <c r="F477" s="438">
        <v>15</v>
      </c>
      <c r="G477" s="387"/>
      <c r="H477" s="387"/>
    </row>
    <row r="478" spans="1:8" s="276" customFormat="1" ht="7.5" customHeight="1">
      <c r="A478" s="337"/>
      <c r="B478" s="353"/>
      <c r="E478" s="337"/>
      <c r="F478" s="438"/>
      <c r="G478" s="387"/>
      <c r="H478" s="387"/>
    </row>
    <row r="479" spans="1:8" s="276" customFormat="1" ht="63.75" customHeight="1">
      <c r="A479" s="335">
        <f>1+MAX(A$33:A478)</f>
        <v>55</v>
      </c>
      <c r="B479" s="914" t="s">
        <v>632</v>
      </c>
      <c r="C479" s="914"/>
      <c r="D479" s="914"/>
      <c r="E479" s="337" t="s">
        <v>827</v>
      </c>
      <c r="F479" s="338">
        <v>1</v>
      </c>
      <c r="G479" s="387"/>
      <c r="H479" s="387"/>
    </row>
    <row r="480" spans="1:8" s="513" customFormat="1" ht="13.5" customHeight="1">
      <c r="A480" s="509"/>
      <c r="B480" s="510"/>
      <c r="C480" s="510"/>
      <c r="D480" s="510"/>
      <c r="E480" s="511"/>
      <c r="F480" s="512"/>
      <c r="G480" s="387"/>
      <c r="H480" s="387"/>
    </row>
    <row r="481" spans="1:8" s="513" customFormat="1" ht="38.25" customHeight="1">
      <c r="A481" s="319">
        <f>1+MAX(A$54:A480)</f>
        <v>56</v>
      </c>
      <c r="B481" s="914" t="s">
        <v>633</v>
      </c>
      <c r="C481" s="914"/>
      <c r="D481" s="914"/>
      <c r="E481" s="337" t="s">
        <v>827</v>
      </c>
      <c r="F481" s="337">
        <v>1</v>
      </c>
      <c r="G481" s="387"/>
      <c r="H481" s="387"/>
    </row>
    <row r="482" spans="1:8" s="513" customFormat="1" ht="12.75">
      <c r="A482" s="335"/>
      <c r="B482" s="510"/>
      <c r="C482" s="510"/>
      <c r="D482" s="510"/>
      <c r="E482" s="511"/>
      <c r="F482" s="511"/>
      <c r="G482" s="387"/>
      <c r="H482" s="387"/>
    </row>
    <row r="483" spans="1:8" s="513" customFormat="1" ht="48.75" customHeight="1">
      <c r="A483" s="319">
        <f>1+MAX(A$54:A482)</f>
        <v>57</v>
      </c>
      <c r="B483" s="914" t="s">
        <v>114</v>
      </c>
      <c r="C483" s="914"/>
      <c r="D483" s="914"/>
      <c r="E483" s="342" t="s">
        <v>827</v>
      </c>
      <c r="F483" s="337">
        <v>1</v>
      </c>
      <c r="G483" s="387"/>
      <c r="H483" s="387"/>
    </row>
    <row r="484" spans="1:8" s="513" customFormat="1" ht="12.75">
      <c r="A484" s="335"/>
      <c r="B484" s="510"/>
      <c r="C484" s="510"/>
      <c r="D484" s="510"/>
      <c r="E484" s="511"/>
      <c r="F484" s="511"/>
      <c r="G484" s="387"/>
      <c r="H484" s="387"/>
    </row>
    <row r="485" spans="1:8" s="388" customFormat="1" ht="13.5" customHeight="1">
      <c r="A485" s="319">
        <f>1+MAX(A$54:A484)</f>
        <v>58</v>
      </c>
      <c r="B485" s="340" t="s">
        <v>634</v>
      </c>
      <c r="C485" s="340"/>
      <c r="D485" s="340"/>
      <c r="E485" s="514"/>
      <c r="F485" s="340"/>
      <c r="G485" s="515"/>
      <c r="H485" s="515"/>
    </row>
    <row r="486" spans="1:8" s="388" customFormat="1" ht="13.5" customHeight="1">
      <c r="A486" s="342"/>
      <c r="B486" s="340" t="s">
        <v>635</v>
      </c>
      <c r="C486" s="340"/>
      <c r="D486" s="340"/>
      <c r="E486" s="514"/>
      <c r="F486" s="340"/>
      <c r="G486" s="515"/>
      <c r="H486" s="515"/>
    </row>
    <row r="487" spans="1:8" s="388" customFormat="1" ht="13.5" customHeight="1">
      <c r="A487" s="342"/>
      <c r="B487" s="340" t="s">
        <v>636</v>
      </c>
      <c r="C487" s="340"/>
      <c r="D487" s="340"/>
      <c r="E487" s="342" t="s">
        <v>827</v>
      </c>
      <c r="F487" s="337">
        <v>1</v>
      </c>
      <c r="G487" s="387"/>
      <c r="H487" s="387"/>
    </row>
    <row r="488" spans="1:8" s="388" customFormat="1" ht="13.5" customHeight="1">
      <c r="A488" s="516"/>
      <c r="B488" s="517"/>
      <c r="C488" s="517"/>
      <c r="D488" s="517"/>
      <c r="E488" s="518"/>
      <c r="F488" s="511"/>
      <c r="G488" s="387"/>
      <c r="H488" s="387"/>
    </row>
    <row r="489" spans="1:8" s="388" customFormat="1" ht="13.5" customHeight="1">
      <c r="A489" s="319">
        <f>1+MAX(A$54:A488)</f>
        <v>59</v>
      </c>
      <c r="B489" s="317" t="s">
        <v>637</v>
      </c>
      <c r="C489" s="317"/>
      <c r="D489" s="317"/>
      <c r="E489" s="315"/>
      <c r="F489" s="315"/>
      <c r="G489" s="519"/>
      <c r="H489" s="519"/>
    </row>
    <row r="490" spans="1:8" s="388" customFormat="1" ht="13.5" customHeight="1">
      <c r="A490" s="315"/>
      <c r="B490" s="317" t="s">
        <v>638</v>
      </c>
      <c r="C490" s="317"/>
      <c r="D490" s="317"/>
      <c r="E490" s="315"/>
      <c r="F490" s="315"/>
      <c r="G490" s="519"/>
      <c r="H490" s="519"/>
    </row>
    <row r="491" spans="1:8" s="388" customFormat="1" ht="13.5" customHeight="1">
      <c r="A491" s="315"/>
      <c r="B491" s="317" t="s">
        <v>639</v>
      </c>
      <c r="C491" s="317"/>
      <c r="D491" s="317"/>
      <c r="E491" s="315"/>
      <c r="F491" s="315"/>
      <c r="G491" s="519"/>
      <c r="H491" s="519"/>
    </row>
    <row r="492" spans="1:8" s="388" customFormat="1" ht="13.5" customHeight="1">
      <c r="A492" s="315"/>
      <c r="B492" s="317"/>
      <c r="C492" s="317"/>
      <c r="D492" s="317"/>
      <c r="E492" s="315"/>
      <c r="F492" s="315"/>
      <c r="G492" s="519"/>
      <c r="H492" s="519"/>
    </row>
    <row r="493" spans="1:8" s="388" customFormat="1" ht="13.5" customHeight="1">
      <c r="A493" s="315"/>
      <c r="B493" s="317" t="s">
        <v>640</v>
      </c>
      <c r="C493" s="317"/>
      <c r="D493" s="317"/>
      <c r="E493" s="315"/>
      <c r="F493" s="315"/>
      <c r="G493" s="519"/>
      <c r="H493" s="519"/>
    </row>
    <row r="494" spans="1:8" s="388" customFormat="1" ht="13.5" customHeight="1">
      <c r="A494" s="315"/>
      <c r="B494" s="317" t="s">
        <v>641</v>
      </c>
      <c r="C494" s="317"/>
      <c r="D494" s="317"/>
      <c r="E494" s="315"/>
      <c r="F494" s="315"/>
      <c r="G494" s="519"/>
      <c r="H494" s="519"/>
    </row>
    <row r="495" spans="1:8" s="388" customFormat="1" ht="13.5" customHeight="1">
      <c r="A495" s="315"/>
      <c r="B495" s="317" t="s">
        <v>642</v>
      </c>
      <c r="C495" s="317"/>
      <c r="D495" s="317"/>
      <c r="E495" s="315"/>
      <c r="F495" s="315"/>
      <c r="G495" s="519"/>
      <c r="H495" s="519"/>
    </row>
    <row r="496" spans="1:8" s="388" customFormat="1" ht="13.5" customHeight="1">
      <c r="A496" s="315"/>
      <c r="B496" s="340" t="s">
        <v>643</v>
      </c>
      <c r="C496" s="340"/>
      <c r="D496" s="340"/>
      <c r="E496" s="342"/>
      <c r="F496" s="342"/>
      <c r="G496" s="519"/>
      <c r="H496" s="519"/>
    </row>
    <row r="497" spans="1:8" s="388" customFormat="1" ht="13.5" customHeight="1">
      <c r="A497" s="342"/>
      <c r="B497" s="340" t="s">
        <v>644</v>
      </c>
      <c r="C497" s="340"/>
      <c r="D497" s="340"/>
      <c r="E497" s="342" t="s">
        <v>827</v>
      </c>
      <c r="F497" s="337">
        <v>1</v>
      </c>
      <c r="G497" s="387"/>
      <c r="H497" s="387"/>
    </row>
    <row r="498" spans="1:8" s="388" customFormat="1" ht="13.5" customHeight="1">
      <c r="A498" s="516"/>
      <c r="B498" s="517"/>
      <c r="C498" s="517"/>
      <c r="D498" s="517"/>
      <c r="G498" s="520"/>
      <c r="H498" s="520"/>
    </row>
    <row r="499" spans="1:8" s="388" customFormat="1" ht="13.5" customHeight="1">
      <c r="A499" s="319">
        <f>1+MAX(A$54:A498)</f>
        <v>60</v>
      </c>
      <c r="B499" s="340" t="s">
        <v>645</v>
      </c>
      <c r="C499" s="340"/>
      <c r="D499" s="340"/>
      <c r="E499" s="340"/>
      <c r="F499" s="514"/>
      <c r="G499" s="515"/>
      <c r="H499" s="515"/>
    </row>
    <row r="500" spans="1:8" s="388" customFormat="1" ht="13.5" customHeight="1">
      <c r="A500" s="342"/>
      <c r="B500" s="340" t="s">
        <v>646</v>
      </c>
      <c r="C500" s="340"/>
      <c r="D500" s="340"/>
      <c r="E500" s="340"/>
      <c r="F500" s="514"/>
      <c r="G500" s="515"/>
      <c r="H500" s="515"/>
    </row>
    <row r="501" spans="1:8" s="388" customFormat="1" ht="13.5" customHeight="1">
      <c r="A501" s="342"/>
      <c r="B501" s="340" t="s">
        <v>647</v>
      </c>
      <c r="C501" s="340"/>
      <c r="D501" s="340"/>
      <c r="E501" s="340"/>
      <c r="F501" s="514"/>
      <c r="G501" s="515"/>
      <c r="H501" s="515"/>
    </row>
    <row r="502" spans="1:8" s="388" customFormat="1" ht="13.5" customHeight="1">
      <c r="A502" s="342"/>
      <c r="B502" s="340" t="s">
        <v>648</v>
      </c>
      <c r="C502" s="340"/>
      <c r="D502" s="340"/>
      <c r="E502" s="340"/>
      <c r="F502" s="514"/>
      <c r="G502" s="515"/>
      <c r="H502" s="515"/>
    </row>
    <row r="503" spans="1:8" s="388" customFormat="1" ht="13.5" customHeight="1">
      <c r="A503" s="342"/>
      <c r="B503" s="340" t="s">
        <v>649</v>
      </c>
      <c r="C503" s="340"/>
      <c r="D503" s="340"/>
      <c r="E503" s="340"/>
      <c r="F503" s="514"/>
      <c r="G503" s="515"/>
      <c r="H503" s="515"/>
    </row>
    <row r="504" spans="1:8" s="388" customFormat="1" ht="13.5" customHeight="1">
      <c r="A504" s="342"/>
      <c r="B504" s="340" t="s">
        <v>650</v>
      </c>
      <c r="C504" s="340"/>
      <c r="D504" s="340"/>
      <c r="E504" s="340"/>
      <c r="F504" s="514"/>
      <c r="G504" s="515"/>
      <c r="H504" s="515"/>
    </row>
    <row r="505" spans="1:8" s="388" customFormat="1" ht="13.5" customHeight="1">
      <c r="A505" s="342"/>
      <c r="B505" s="340" t="s">
        <v>651</v>
      </c>
      <c r="C505" s="340"/>
      <c r="D505" s="340"/>
      <c r="E505" s="340"/>
      <c r="F505" s="514"/>
      <c r="G505" s="515"/>
      <c r="H505" s="515"/>
    </row>
    <row r="506" spans="1:8" s="388" customFormat="1" ht="13.5" customHeight="1">
      <c r="A506" s="342"/>
      <c r="B506" s="340" t="s">
        <v>652</v>
      </c>
      <c r="C506" s="340"/>
      <c r="D506" s="340"/>
      <c r="E506" s="340"/>
      <c r="F506" s="514"/>
      <c r="G506" s="515"/>
      <c r="H506" s="515"/>
    </row>
    <row r="507" spans="1:8" s="388" customFormat="1" ht="13.5" customHeight="1">
      <c r="A507" s="342"/>
      <c r="B507" s="340"/>
      <c r="C507" s="340"/>
      <c r="D507" s="340"/>
      <c r="E507" s="342" t="s">
        <v>827</v>
      </c>
      <c r="F507" s="337">
        <v>1</v>
      </c>
      <c r="G507" s="387"/>
      <c r="H507" s="387"/>
    </row>
    <row r="508" spans="1:8" s="388" customFormat="1" ht="7.5" customHeight="1">
      <c r="A508" s="516"/>
      <c r="B508" s="517"/>
      <c r="C508" s="517"/>
      <c r="D508" s="517"/>
      <c r="E508" s="517"/>
      <c r="F508" s="521"/>
      <c r="G508" s="515"/>
      <c r="H508" s="515"/>
    </row>
    <row r="509" spans="1:8" s="513" customFormat="1" ht="51.75" customHeight="1">
      <c r="A509" s="319">
        <f>1+MAX(A$54:A508)</f>
        <v>61</v>
      </c>
      <c r="B509" s="914" t="s">
        <v>653</v>
      </c>
      <c r="C509" s="914"/>
      <c r="D509" s="914"/>
      <c r="E509" s="337" t="s">
        <v>827</v>
      </c>
      <c r="F509" s="337">
        <v>1</v>
      </c>
      <c r="G509" s="387"/>
      <c r="H509" s="387"/>
    </row>
    <row r="510" spans="1:8" s="388" customFormat="1" ht="10.5" customHeight="1">
      <c r="A510" s="342"/>
      <c r="B510" s="340"/>
      <c r="C510" s="340"/>
      <c r="D510" s="340"/>
      <c r="E510" s="340"/>
      <c r="F510" s="514"/>
      <c r="G510" s="515"/>
      <c r="H510" s="515"/>
    </row>
    <row r="511" spans="1:8" s="388" customFormat="1" ht="13.5" customHeight="1">
      <c r="A511" s="319">
        <f>1+MAX(A$54:A510)</f>
        <v>62</v>
      </c>
      <c r="B511" s="340" t="s">
        <v>654</v>
      </c>
      <c r="C511" s="340"/>
      <c r="D511" s="340"/>
      <c r="E511" s="340"/>
      <c r="F511" s="514"/>
      <c r="G511" s="515"/>
      <c r="H511" s="515"/>
    </row>
    <row r="512" spans="1:8" s="388" customFormat="1" ht="13.5" customHeight="1">
      <c r="A512" s="319"/>
      <c r="B512" s="340" t="s">
        <v>655</v>
      </c>
      <c r="C512" s="340"/>
      <c r="D512" s="340"/>
      <c r="E512" s="340"/>
      <c r="F512" s="514"/>
      <c r="G512" s="515"/>
      <c r="H512" s="515"/>
    </row>
    <row r="513" spans="1:8" s="388" customFormat="1" ht="4.5" customHeight="1">
      <c r="A513" s="342"/>
      <c r="B513" s="340"/>
      <c r="C513" s="340"/>
      <c r="D513" s="340"/>
      <c r="E513" s="340"/>
      <c r="F513" s="514"/>
      <c r="G513" s="515"/>
      <c r="H513" s="515"/>
    </row>
    <row r="514" spans="1:8" s="388" customFormat="1" ht="13.5" customHeight="1">
      <c r="A514" s="342"/>
      <c r="B514" s="340"/>
      <c r="C514" s="340"/>
      <c r="D514" s="340"/>
      <c r="E514" s="342" t="s">
        <v>827</v>
      </c>
      <c r="F514" s="337">
        <v>1</v>
      </c>
      <c r="G514" s="387"/>
      <c r="H514" s="387"/>
    </row>
    <row r="515" spans="1:8" s="388" customFormat="1" ht="10.5" customHeight="1">
      <c r="A515" s="342"/>
      <c r="B515" s="340"/>
      <c r="C515" s="340"/>
      <c r="D515" s="340"/>
      <c r="E515" s="342"/>
      <c r="F515" s="337"/>
      <c r="G515" s="387"/>
      <c r="H515" s="387"/>
    </row>
    <row r="516" spans="1:8" s="388" customFormat="1" ht="13.5" customHeight="1">
      <c r="A516" s="319">
        <f>1+MAX(A$54:A515)</f>
        <v>63</v>
      </c>
      <c r="B516" s="340" t="s">
        <v>656</v>
      </c>
      <c r="C516" s="340"/>
      <c r="D516" s="340"/>
      <c r="E516" s="340"/>
      <c r="F516" s="514"/>
      <c r="G516" s="515"/>
      <c r="H516" s="515"/>
    </row>
    <row r="517" spans="1:8" s="388" customFormat="1" ht="13.5" customHeight="1">
      <c r="A517" s="342"/>
      <c r="B517" s="340" t="s">
        <v>657</v>
      </c>
      <c r="C517" s="340"/>
      <c r="D517" s="340"/>
      <c r="E517" s="340"/>
      <c r="F517" s="514"/>
      <c r="G517" s="515"/>
      <c r="H517" s="515"/>
    </row>
    <row r="518" spans="1:8" s="388" customFormat="1" ht="13.5" customHeight="1">
      <c r="A518" s="342"/>
      <c r="B518" s="340" t="s">
        <v>658</v>
      </c>
      <c r="C518" s="340"/>
      <c r="D518" s="340"/>
      <c r="E518" s="340"/>
      <c r="F518" s="514"/>
      <c r="G518" s="515"/>
      <c r="H518" s="515"/>
    </row>
    <row r="519" spans="1:8" s="388" customFormat="1" ht="13.5" customHeight="1">
      <c r="A519" s="342"/>
      <c r="B519" s="340" t="s">
        <v>659</v>
      </c>
      <c r="C519" s="340"/>
      <c r="D519" s="340"/>
      <c r="E519" s="340"/>
      <c r="F519" s="514"/>
      <c r="G519" s="515"/>
      <c r="H519" s="515"/>
    </row>
    <row r="520" spans="1:8" s="388" customFormat="1" ht="13.5" customHeight="1">
      <c r="A520" s="342"/>
      <c r="B520" s="340"/>
      <c r="C520" s="340"/>
      <c r="D520" s="340"/>
      <c r="E520" s="342" t="s">
        <v>827</v>
      </c>
      <c r="F520" s="337">
        <v>1</v>
      </c>
      <c r="G520" s="387"/>
      <c r="H520" s="387"/>
    </row>
    <row r="521" spans="1:8" s="388" customFormat="1" ht="13.5" customHeight="1">
      <c r="A521" s="342"/>
      <c r="B521" s="340"/>
      <c r="C521" s="340"/>
      <c r="D521" s="340"/>
      <c r="E521" s="342"/>
      <c r="F521" s="342"/>
      <c r="G521" s="515"/>
      <c r="H521" s="515"/>
    </row>
    <row r="522" spans="1:8" s="388" customFormat="1" ht="13.5" customHeight="1">
      <c r="A522" s="319">
        <f>1+MAX(A$54:A521)</f>
        <v>64</v>
      </c>
      <c r="B522" s="340" t="s">
        <v>660</v>
      </c>
      <c r="C522" s="340"/>
      <c r="D522" s="340"/>
      <c r="E522" s="342"/>
      <c r="F522" s="342"/>
      <c r="G522" s="515"/>
      <c r="H522" s="515"/>
    </row>
    <row r="523" spans="1:8" s="388" customFormat="1" ht="13.5" customHeight="1">
      <c r="A523" s="342"/>
      <c r="B523" s="340" t="s">
        <v>661</v>
      </c>
      <c r="C523" s="340"/>
      <c r="D523" s="340"/>
      <c r="E523" s="342"/>
      <c r="F523" s="342"/>
      <c r="G523" s="515"/>
      <c r="H523" s="515"/>
    </row>
    <row r="524" spans="1:8" s="388" customFormat="1" ht="13.5" customHeight="1">
      <c r="A524" s="342"/>
      <c r="B524" s="340" t="s">
        <v>662</v>
      </c>
      <c r="C524" s="340"/>
      <c r="D524" s="340"/>
      <c r="E524" s="301"/>
      <c r="F524" s="301"/>
      <c r="G524" s="520"/>
      <c r="H524" s="520"/>
    </row>
    <row r="525" spans="1:8" s="388" customFormat="1" ht="13.5" customHeight="1">
      <c r="A525" s="338"/>
      <c r="B525" s="353"/>
      <c r="C525" s="353"/>
      <c r="D525" s="353"/>
      <c r="E525" s="342" t="s">
        <v>827</v>
      </c>
      <c r="F525" s="337">
        <v>1</v>
      </c>
      <c r="G525" s="387"/>
      <c r="H525" s="387"/>
    </row>
    <row r="526" spans="1:8" s="276" customFormat="1" ht="13.5" customHeight="1">
      <c r="A526" s="345"/>
      <c r="B526" s="346"/>
      <c r="C526" s="346"/>
      <c r="D526" s="346"/>
      <c r="E526" s="345"/>
      <c r="F526" s="345"/>
      <c r="G526" s="347"/>
      <c r="H526" s="347"/>
    </row>
    <row r="527" spans="1:8" s="276" customFormat="1" ht="13.5" customHeight="1">
      <c r="A527" s="522" t="str">
        <f>A160</f>
        <v>5.2.2.</v>
      </c>
      <c r="B527" s="523" t="str">
        <f>B160</f>
        <v>KOTLOVNICA</v>
      </c>
      <c r="D527" s="337"/>
      <c r="E527" s="337"/>
      <c r="F527" s="337"/>
      <c r="G527" s="524" t="s">
        <v>453</v>
      </c>
      <c r="H527" s="524">
        <f>SUM(H162:H525)</f>
        <v>0</v>
      </c>
    </row>
    <row r="528" spans="1:8" s="276" customFormat="1" ht="13.5" customHeight="1">
      <c r="A528" s="522"/>
      <c r="B528" s="523"/>
      <c r="D528" s="337"/>
      <c r="E528" s="337"/>
      <c r="F528" s="337"/>
      <c r="G528" s="524"/>
      <c r="H528" s="524"/>
    </row>
    <row r="529" spans="1:8" s="276" customFormat="1" ht="13.5" customHeight="1">
      <c r="A529" s="522"/>
      <c r="B529" s="523"/>
      <c r="D529" s="337"/>
      <c r="E529" s="337"/>
      <c r="F529" s="337"/>
      <c r="G529" s="524"/>
      <c r="H529" s="524"/>
    </row>
    <row r="530" spans="1:8" s="276" customFormat="1" ht="13.5" customHeight="1">
      <c r="A530" s="522"/>
      <c r="B530" s="523"/>
      <c r="D530" s="337"/>
      <c r="E530" s="337"/>
      <c r="F530" s="337"/>
      <c r="G530" s="524"/>
      <c r="H530" s="524"/>
    </row>
    <row r="531" spans="1:8" s="276" customFormat="1" ht="13.5" customHeight="1">
      <c r="A531" s="522"/>
      <c r="B531" s="523"/>
      <c r="D531" s="337"/>
      <c r="E531" s="337"/>
      <c r="F531" s="337"/>
      <c r="G531" s="524"/>
      <c r="H531" s="524"/>
    </row>
    <row r="532" spans="1:8" s="276" customFormat="1" ht="13.5" customHeight="1">
      <c r="A532" s="522"/>
      <c r="B532" s="523"/>
      <c r="D532" s="337"/>
      <c r="E532" s="337"/>
      <c r="F532" s="337"/>
      <c r="G532" s="524"/>
      <c r="H532" s="524"/>
    </row>
    <row r="533" spans="1:8" s="276" customFormat="1" ht="13.5" customHeight="1">
      <c r="A533" s="522"/>
      <c r="B533" s="523"/>
      <c r="D533" s="337"/>
      <c r="E533" s="337"/>
      <c r="F533" s="337"/>
      <c r="G533" s="524"/>
      <c r="H533" s="524"/>
    </row>
    <row r="534" spans="1:8" s="276" customFormat="1" ht="13.5" customHeight="1">
      <c r="A534" s="522"/>
      <c r="B534" s="523"/>
      <c r="D534" s="337"/>
      <c r="E534" s="337"/>
      <c r="F534" s="337"/>
      <c r="G534" s="524"/>
      <c r="H534" s="524"/>
    </row>
    <row r="535" spans="1:8" s="276" customFormat="1" ht="13.5" customHeight="1">
      <c r="A535" s="522"/>
      <c r="B535" s="523"/>
      <c r="D535" s="337"/>
      <c r="E535" s="337"/>
      <c r="F535" s="337"/>
      <c r="G535" s="524"/>
      <c r="H535" s="524"/>
    </row>
    <row r="536" spans="1:8" s="276" customFormat="1" ht="13.5" customHeight="1">
      <c r="A536" s="522"/>
      <c r="B536" s="523"/>
      <c r="D536" s="337"/>
      <c r="E536" s="337"/>
      <c r="F536" s="337"/>
      <c r="G536" s="524"/>
      <c r="H536" s="524"/>
    </row>
    <row r="537" spans="1:8" s="328" customFormat="1" ht="15" customHeight="1">
      <c r="A537" s="418" t="s">
        <v>663</v>
      </c>
      <c r="B537" s="419" t="s">
        <v>664</v>
      </c>
      <c r="C537" s="419"/>
      <c r="D537" s="419"/>
      <c r="E537" s="418"/>
      <c r="F537" s="418"/>
      <c r="G537" s="420"/>
      <c r="H537" s="420"/>
    </row>
    <row r="538" spans="1:8" s="378" customFormat="1" ht="15" customHeight="1">
      <c r="A538" s="527"/>
      <c r="B538" s="528"/>
      <c r="C538" s="528"/>
      <c r="D538" s="528"/>
      <c r="E538" s="527"/>
      <c r="F538" s="527"/>
      <c r="G538" s="529"/>
      <c r="H538" s="529"/>
    </row>
    <row r="539" spans="1:8" s="378" customFormat="1" ht="15" customHeight="1">
      <c r="A539" s="421"/>
      <c r="B539" s="525" t="s">
        <v>665</v>
      </c>
      <c r="C539" s="422"/>
      <c r="D539" s="422"/>
      <c r="E539" s="421"/>
      <c r="F539" s="421"/>
      <c r="G539" s="313"/>
      <c r="H539" s="313"/>
    </row>
    <row r="540" spans="1:8" s="378" customFormat="1" ht="15" customHeight="1">
      <c r="A540" s="421"/>
      <c r="B540" s="525" t="s">
        <v>115</v>
      </c>
      <c r="C540" s="422"/>
      <c r="D540" s="422"/>
      <c r="E540" s="421"/>
      <c r="F540" s="421"/>
      <c r="G540" s="313"/>
      <c r="H540" s="313"/>
    </row>
    <row r="541" spans="1:8" s="378" customFormat="1" ht="15" customHeight="1">
      <c r="A541" s="421"/>
      <c r="B541" s="525" t="s">
        <v>666</v>
      </c>
      <c r="C541" s="422"/>
      <c r="D541" s="422"/>
      <c r="E541" s="421"/>
      <c r="F541" s="421"/>
      <c r="G541" s="313"/>
      <c r="H541" s="313"/>
    </row>
    <row r="542" spans="1:8" s="378" customFormat="1" ht="15" customHeight="1">
      <c r="A542" s="421"/>
      <c r="B542" s="422"/>
      <c r="C542" s="422"/>
      <c r="D542" s="422"/>
      <c r="E542" s="421"/>
      <c r="F542" s="421"/>
      <c r="G542" s="313"/>
      <c r="H542" s="313"/>
    </row>
    <row r="543" spans="1:8" s="378" customFormat="1" ht="63" customHeight="1">
      <c r="A543" s="421"/>
      <c r="B543" s="896" t="s">
        <v>116</v>
      </c>
      <c r="C543" s="896"/>
      <c r="D543" s="896"/>
      <c r="E543" s="896"/>
      <c r="F543" s="421"/>
      <c r="G543" s="313"/>
      <c r="H543" s="313"/>
    </row>
    <row r="544" spans="1:8" s="378" customFormat="1" ht="15" customHeight="1">
      <c r="A544" s="421"/>
      <c r="B544" s="422"/>
      <c r="C544" s="422"/>
      <c r="D544" s="422"/>
      <c r="E544" s="421"/>
      <c r="F544" s="421"/>
      <c r="G544" s="313"/>
      <c r="H544" s="313"/>
    </row>
    <row r="545" spans="1:8" s="513" customFormat="1" ht="13.5" customHeight="1">
      <c r="A545" s="319">
        <f>1+MAX(A$54:A542)</f>
        <v>65</v>
      </c>
      <c r="B545" s="914" t="s">
        <v>667</v>
      </c>
      <c r="C545" s="914"/>
      <c r="D545" s="914"/>
      <c r="E545" s="337"/>
      <c r="F545" s="337"/>
      <c r="G545" s="292"/>
      <c r="H545" s="292"/>
    </row>
    <row r="546" spans="1:8" s="888" customFormat="1" ht="12.75" customHeight="1">
      <c r="A546" s="358"/>
      <c r="B546" s="359" t="s">
        <v>466</v>
      </c>
      <c r="C546" s="360" t="s">
        <v>467</v>
      </c>
      <c r="D546" s="358"/>
      <c r="E546" s="361"/>
      <c r="F546" s="362"/>
      <c r="G546" s="363"/>
      <c r="H546" s="363"/>
    </row>
    <row r="547" spans="1:8" s="888" customFormat="1" ht="12.75" customHeight="1">
      <c r="A547" s="358"/>
      <c r="B547" s="359" t="s">
        <v>468</v>
      </c>
      <c r="C547" s="365" t="s">
        <v>668</v>
      </c>
      <c r="D547" s="358"/>
      <c r="E547" s="358"/>
      <c r="F547" s="366"/>
      <c r="G547" s="363"/>
      <c r="H547" s="363"/>
    </row>
    <row r="548" spans="1:8" s="888" customFormat="1" ht="12.75" customHeight="1">
      <c r="A548" s="358"/>
      <c r="B548" s="359" t="s">
        <v>669</v>
      </c>
      <c r="C548" s="365" t="s">
        <v>670</v>
      </c>
      <c r="D548" s="358"/>
      <c r="E548" s="358"/>
      <c r="F548" s="366"/>
      <c r="G548" s="363"/>
      <c r="H548" s="363"/>
    </row>
    <row r="549" spans="1:12" s="888" customFormat="1" ht="12.75" customHeight="1">
      <c r="A549" s="358"/>
      <c r="B549" s="359" t="s">
        <v>470</v>
      </c>
      <c r="C549" s="360" t="s">
        <v>471</v>
      </c>
      <c r="D549" s="358"/>
      <c r="E549" s="367" t="s">
        <v>451</v>
      </c>
      <c r="F549" s="368">
        <v>334</v>
      </c>
      <c r="G549" s="364"/>
      <c r="H549" s="364"/>
      <c r="J549" s="473"/>
      <c r="L549" s="889"/>
    </row>
    <row r="550" spans="1:10" s="888" customFormat="1" ht="12.75" customHeight="1">
      <c r="A550" s="358"/>
      <c r="B550" s="359"/>
      <c r="C550" s="360"/>
      <c r="D550" s="358"/>
      <c r="E550" s="369"/>
      <c r="F550" s="368"/>
      <c r="G550" s="364"/>
      <c r="H550" s="364"/>
      <c r="J550" s="473"/>
    </row>
    <row r="551" spans="1:10" s="513" customFormat="1" ht="12.75" customHeight="1">
      <c r="A551" s="319">
        <f>1+MAX(A$54:A550)</f>
        <v>66</v>
      </c>
      <c r="B551" s="914" t="s">
        <v>671</v>
      </c>
      <c r="C551" s="914"/>
      <c r="D551" s="914"/>
      <c r="E551" s="337"/>
      <c r="F551" s="337"/>
      <c r="G551" s="292"/>
      <c r="H551" s="364"/>
      <c r="J551" s="511"/>
    </row>
    <row r="552" spans="1:10" s="888" customFormat="1" ht="12.75" customHeight="1">
      <c r="A552" s="358"/>
      <c r="B552" s="359" t="s">
        <v>466</v>
      </c>
      <c r="C552" s="360" t="s">
        <v>672</v>
      </c>
      <c r="D552" s="358"/>
      <c r="E552" s="361"/>
      <c r="F552" s="362"/>
      <c r="G552" s="363"/>
      <c r="H552" s="364"/>
      <c r="J552" s="890"/>
    </row>
    <row r="553" spans="1:12" s="513" customFormat="1" ht="12.75" customHeight="1">
      <c r="A553" s="335"/>
      <c r="B553" s="914" t="s">
        <v>673</v>
      </c>
      <c r="C553" s="914"/>
      <c r="D553" s="526"/>
      <c r="E553" s="369" t="s">
        <v>451</v>
      </c>
      <c r="F553" s="368">
        <v>164</v>
      </c>
      <c r="G553" s="364"/>
      <c r="H553" s="364"/>
      <c r="J553" s="473"/>
      <c r="L553" s="889"/>
    </row>
    <row r="554" spans="1:10" s="513" customFormat="1" ht="12.75" customHeight="1">
      <c r="A554" s="335"/>
      <c r="B554" s="526"/>
      <c r="C554" s="526"/>
      <c r="D554" s="526"/>
      <c r="E554" s="369"/>
      <c r="F554" s="368"/>
      <c r="G554" s="364"/>
      <c r="H554" s="364"/>
      <c r="J554" s="473"/>
    </row>
    <row r="555" spans="1:10" s="513" customFormat="1" ht="12.75" customHeight="1">
      <c r="A555" s="319">
        <f>1+MAX(A$54:A554)</f>
        <v>67</v>
      </c>
      <c r="B555" s="914" t="s">
        <v>674</v>
      </c>
      <c r="C555" s="914"/>
      <c r="D555" s="914"/>
      <c r="E555" s="337"/>
      <c r="F555" s="337"/>
      <c r="G555" s="292"/>
      <c r="H555" s="364"/>
      <c r="J555" s="511"/>
    </row>
    <row r="556" spans="1:10" s="888" customFormat="1" ht="12.75" customHeight="1">
      <c r="A556" s="358"/>
      <c r="B556" s="359" t="s">
        <v>466</v>
      </c>
      <c r="C556" s="360" t="s">
        <v>467</v>
      </c>
      <c r="D556" s="358"/>
      <c r="E556" s="361"/>
      <c r="F556" s="362"/>
      <c r="G556" s="363"/>
      <c r="H556" s="364"/>
      <c r="J556" s="890"/>
    </row>
    <row r="557" spans="1:12" s="513" customFormat="1" ht="12.75" customHeight="1">
      <c r="A557" s="335"/>
      <c r="B557" s="526" t="s">
        <v>675</v>
      </c>
      <c r="C557" s="526"/>
      <c r="D557" s="526"/>
      <c r="E557" s="369" t="s">
        <v>451</v>
      </c>
      <c r="F557" s="368">
        <v>82</v>
      </c>
      <c r="G557" s="364"/>
      <c r="H557" s="364"/>
      <c r="J557" s="473"/>
      <c r="L557" s="889"/>
    </row>
    <row r="558" spans="1:12" s="513" customFormat="1" ht="12.75" customHeight="1">
      <c r="A558" s="335"/>
      <c r="B558" s="526" t="s">
        <v>676</v>
      </c>
      <c r="C558" s="526"/>
      <c r="D558" s="526"/>
      <c r="E558" s="369" t="s">
        <v>451</v>
      </c>
      <c r="F558" s="368">
        <v>82</v>
      </c>
      <c r="G558" s="364"/>
      <c r="H558" s="364"/>
      <c r="J558" s="473"/>
      <c r="L558" s="889"/>
    </row>
    <row r="559" spans="1:10" s="513" customFormat="1" ht="12.75" customHeight="1">
      <c r="A559" s="335"/>
      <c r="B559" s="526"/>
      <c r="C559" s="526"/>
      <c r="D559" s="526"/>
      <c r="E559" s="369"/>
      <c r="F559" s="368"/>
      <c r="G559" s="364"/>
      <c r="H559" s="364"/>
      <c r="J559" s="473"/>
    </row>
    <row r="560" spans="1:12" s="513" customFormat="1" ht="38.25" customHeight="1">
      <c r="A560" s="319">
        <f>1+MAX(A$54:A559)</f>
        <v>68</v>
      </c>
      <c r="B560" s="914" t="s">
        <v>677</v>
      </c>
      <c r="C560" s="914"/>
      <c r="D560" s="914"/>
      <c r="E560" s="369" t="s">
        <v>451</v>
      </c>
      <c r="F560" s="368">
        <v>41</v>
      </c>
      <c r="G560" s="364"/>
      <c r="H560" s="364"/>
      <c r="J560" s="473"/>
      <c r="L560" s="889"/>
    </row>
    <row r="561" spans="1:10" s="888" customFormat="1" ht="12.75" customHeight="1">
      <c r="A561" s="358"/>
      <c r="B561" s="359"/>
      <c r="C561" s="365"/>
      <c r="D561" s="358"/>
      <c r="E561" s="369"/>
      <c r="F561" s="368"/>
      <c r="G561" s="364"/>
      <c r="H561" s="364"/>
      <c r="J561" s="473"/>
    </row>
    <row r="562" spans="1:10" s="513" customFormat="1" ht="25.5" customHeight="1">
      <c r="A562" s="319">
        <f>1+MAX(A$54:A561)</f>
        <v>69</v>
      </c>
      <c r="B562" s="914" t="s">
        <v>678</v>
      </c>
      <c r="C562" s="914"/>
      <c r="D562" s="914"/>
      <c r="E562" s="369"/>
      <c r="F562" s="368"/>
      <c r="G562" s="364"/>
      <c r="H562" s="364"/>
      <c r="J562" s="473"/>
    </row>
    <row r="563" spans="1:12" s="888" customFormat="1" ht="12.75" customHeight="1">
      <c r="A563" s="358"/>
      <c r="B563" s="359" t="s">
        <v>468</v>
      </c>
      <c r="C563" s="365" t="s">
        <v>679</v>
      </c>
      <c r="D563" s="358"/>
      <c r="E563" s="369" t="s">
        <v>451</v>
      </c>
      <c r="F563" s="368">
        <v>41</v>
      </c>
      <c r="G563" s="364"/>
      <c r="H563" s="364"/>
      <c r="J563" s="473"/>
      <c r="L563" s="889"/>
    </row>
    <row r="564" spans="1:10" s="476" customFormat="1" ht="12.75" customHeight="1">
      <c r="A564" s="491"/>
      <c r="B564" s="481"/>
      <c r="C564" s="481"/>
      <c r="D564" s="481"/>
      <c r="E564" s="276"/>
      <c r="F564" s="337"/>
      <c r="G564" s="292"/>
      <c r="H564" s="364"/>
      <c r="J564" s="511"/>
    </row>
    <row r="565" spans="1:10" s="513" customFormat="1" ht="12.75" customHeight="1">
      <c r="A565" s="319">
        <f>1+MAX(A$54:A564)</f>
        <v>70</v>
      </c>
      <c r="B565" s="914" t="s">
        <v>680</v>
      </c>
      <c r="C565" s="914"/>
      <c r="D565" s="914"/>
      <c r="E565" s="361"/>
      <c r="F565" s="362"/>
      <c r="G565" s="363"/>
      <c r="H565" s="364"/>
      <c r="J565" s="890"/>
    </row>
    <row r="566" spans="1:12" s="888" customFormat="1" ht="12.75" customHeight="1">
      <c r="A566" s="358"/>
      <c r="B566" s="359" t="s">
        <v>468</v>
      </c>
      <c r="C566" s="365" t="s">
        <v>679</v>
      </c>
      <c r="D566" s="358"/>
      <c r="E566" s="369" t="s">
        <v>451</v>
      </c>
      <c r="F566" s="368">
        <v>41</v>
      </c>
      <c r="G566" s="364"/>
      <c r="H566" s="364"/>
      <c r="J566" s="473"/>
      <c r="L566" s="889"/>
    </row>
    <row r="567" spans="1:10" s="513" customFormat="1" ht="12.75" customHeight="1">
      <c r="A567" s="337"/>
      <c r="B567" s="276"/>
      <c r="C567" s="276"/>
      <c r="D567" s="276"/>
      <c r="E567" s="337"/>
      <c r="F567" s="337"/>
      <c r="G567" s="292"/>
      <c r="H567" s="364"/>
      <c r="J567" s="511"/>
    </row>
    <row r="568" spans="1:10" s="513" customFormat="1" ht="12.75" customHeight="1">
      <c r="A568" s="319">
        <f>1+MAX(A$54:A567)</f>
        <v>71</v>
      </c>
      <c r="B568" s="914" t="s">
        <v>681</v>
      </c>
      <c r="C568" s="914"/>
      <c r="D568" s="914"/>
      <c r="E568" s="361"/>
      <c r="F568" s="362"/>
      <c r="G568" s="363"/>
      <c r="H568" s="364"/>
      <c r="J568" s="890"/>
    </row>
    <row r="569" spans="1:12" s="888" customFormat="1" ht="12.75" customHeight="1">
      <c r="A569" s="358"/>
      <c r="B569" s="359" t="s">
        <v>468</v>
      </c>
      <c r="C569" s="365" t="s">
        <v>679</v>
      </c>
      <c r="D569" s="358"/>
      <c r="E569" s="369" t="s">
        <v>451</v>
      </c>
      <c r="F569" s="368">
        <v>41</v>
      </c>
      <c r="G569" s="364"/>
      <c r="H569" s="364"/>
      <c r="J569" s="473"/>
      <c r="L569" s="889"/>
    </row>
    <row r="570" spans="1:8" s="513" customFormat="1" ht="12.75" customHeight="1">
      <c r="A570" s="335"/>
      <c r="B570" s="526"/>
      <c r="C570" s="526"/>
      <c r="D570" s="526"/>
      <c r="E570" s="369"/>
      <c r="F570" s="368"/>
      <c r="G570" s="364"/>
      <c r="H570" s="364"/>
    </row>
    <row r="571" spans="1:8" s="276" customFormat="1" ht="12.75" customHeight="1">
      <c r="A571" s="335"/>
      <c r="B571" s="526"/>
      <c r="C571" s="526"/>
      <c r="D571" s="526"/>
      <c r="E571" s="369"/>
      <c r="F571" s="368"/>
      <c r="G571" s="364"/>
      <c r="H571" s="364"/>
    </row>
    <row r="572" spans="1:8" s="328" customFormat="1" ht="15" customHeight="1">
      <c r="A572" s="421"/>
      <c r="B572" s="525" t="s">
        <v>117</v>
      </c>
      <c r="C572" s="422"/>
      <c r="D572" s="422"/>
      <c r="E572" s="421"/>
      <c r="F572" s="421"/>
      <c r="G572" s="313"/>
      <c r="H572" s="313"/>
    </row>
    <row r="573" spans="1:8" s="328" customFormat="1" ht="15" customHeight="1">
      <c r="A573" s="421"/>
      <c r="B573" s="525" t="s">
        <v>682</v>
      </c>
      <c r="C573" s="422"/>
      <c r="D573" s="422"/>
      <c r="E573" s="421"/>
      <c r="F573" s="421"/>
      <c r="G573" s="313"/>
      <c r="H573" s="313"/>
    </row>
    <row r="574" spans="1:8" s="378" customFormat="1" ht="12.75">
      <c r="A574" s="527"/>
      <c r="C574" s="528"/>
      <c r="D574" s="528"/>
      <c r="E574" s="527"/>
      <c r="F574" s="527"/>
      <c r="G574" s="529"/>
      <c r="H574" s="529"/>
    </row>
    <row r="575" spans="1:8" s="276" customFormat="1" ht="12.75" customHeight="1">
      <c r="A575" s="319">
        <f>1+MAX(A$54:A574)</f>
        <v>72</v>
      </c>
      <c r="B575" s="914" t="s">
        <v>671</v>
      </c>
      <c r="C575" s="914"/>
      <c r="D575" s="914"/>
      <c r="E575" s="337"/>
      <c r="F575" s="337"/>
      <c r="G575" s="292"/>
      <c r="H575" s="364"/>
    </row>
    <row r="576" spans="2:8" s="358" customFormat="1" ht="12.75" customHeight="1">
      <c r="B576" s="359" t="s">
        <v>466</v>
      </c>
      <c r="C576" s="360" t="s">
        <v>683</v>
      </c>
      <c r="E576" s="361"/>
      <c r="F576" s="362"/>
      <c r="G576" s="363"/>
      <c r="H576" s="364"/>
    </row>
    <row r="577" spans="2:8" s="358" customFormat="1" ht="12.75" customHeight="1">
      <c r="B577" s="914" t="s">
        <v>684</v>
      </c>
      <c r="C577" s="914"/>
      <c r="E577" s="367" t="s">
        <v>451</v>
      </c>
      <c r="F577" s="368">
        <v>224</v>
      </c>
      <c r="G577" s="364"/>
      <c r="H577" s="364"/>
    </row>
    <row r="578" spans="1:8" s="276" customFormat="1" ht="12.75" customHeight="1">
      <c r="A578" s="337"/>
      <c r="B578" s="530"/>
      <c r="E578" s="369"/>
      <c r="F578" s="368"/>
      <c r="G578" s="292"/>
      <c r="H578" s="364"/>
    </row>
    <row r="579" spans="1:8" s="276" customFormat="1" ht="12.75" customHeight="1">
      <c r="A579" s="319">
        <f>1+MAX(A$54:A578)</f>
        <v>73</v>
      </c>
      <c r="B579" s="914" t="s">
        <v>674</v>
      </c>
      <c r="C579" s="914"/>
      <c r="D579" s="914"/>
      <c r="E579" s="337"/>
      <c r="F579" s="337"/>
      <c r="G579" s="292"/>
      <c r="H579" s="364"/>
    </row>
    <row r="580" spans="2:8" s="358" customFormat="1" ht="12.75" customHeight="1">
      <c r="B580" s="359" t="s">
        <v>466</v>
      </c>
      <c r="C580" s="360" t="s">
        <v>467</v>
      </c>
      <c r="E580" s="361"/>
      <c r="F580" s="362"/>
      <c r="G580" s="363"/>
      <c r="H580" s="364"/>
    </row>
    <row r="581" spans="1:8" s="276" customFormat="1" ht="12.75" customHeight="1">
      <c r="A581" s="335"/>
      <c r="B581" s="526" t="s">
        <v>675</v>
      </c>
      <c r="C581" s="526"/>
      <c r="D581" s="526"/>
      <c r="E581" s="369" t="s">
        <v>451</v>
      </c>
      <c r="F581" s="368">
        <v>130</v>
      </c>
      <c r="G581" s="364"/>
      <c r="H581" s="364"/>
    </row>
    <row r="582" spans="1:8" s="276" customFormat="1" ht="12.75" customHeight="1">
      <c r="A582" s="335"/>
      <c r="B582" s="526" t="s">
        <v>676</v>
      </c>
      <c r="C582" s="526"/>
      <c r="D582" s="526"/>
      <c r="E582" s="369" t="s">
        <v>451</v>
      </c>
      <c r="F582" s="368">
        <v>130</v>
      </c>
      <c r="G582" s="364"/>
      <c r="H582" s="364"/>
    </row>
    <row r="583" spans="1:8" s="276" customFormat="1" ht="13.5" customHeight="1">
      <c r="A583" s="337"/>
      <c r="B583" s="530"/>
      <c r="E583" s="369"/>
      <c r="F583" s="368"/>
      <c r="G583" s="364"/>
      <c r="H583" s="364"/>
    </row>
    <row r="584" spans="1:8" s="276" customFormat="1" ht="38.25" customHeight="1">
      <c r="A584" s="319">
        <f>1+MAX(A$54:A583)</f>
        <v>74</v>
      </c>
      <c r="B584" s="914" t="s">
        <v>685</v>
      </c>
      <c r="C584" s="914"/>
      <c r="D584" s="914"/>
      <c r="E584" s="369" t="s">
        <v>451</v>
      </c>
      <c r="F584" s="368">
        <v>56</v>
      </c>
      <c r="G584" s="364"/>
      <c r="H584" s="364"/>
    </row>
    <row r="585" spans="2:8" s="358" customFormat="1" ht="9.75" customHeight="1">
      <c r="B585" s="359"/>
      <c r="C585" s="365"/>
      <c r="E585" s="369"/>
      <c r="F585" s="368"/>
      <c r="G585" s="364"/>
      <c r="H585" s="364"/>
    </row>
    <row r="586" spans="1:8" s="276" customFormat="1" ht="25.5" customHeight="1">
      <c r="A586" s="319">
        <f>1+MAX(A$54:A585)</f>
        <v>75</v>
      </c>
      <c r="B586" s="914" t="s">
        <v>678</v>
      </c>
      <c r="C586" s="914"/>
      <c r="D586" s="914"/>
      <c r="E586" s="361"/>
      <c r="F586" s="362"/>
      <c r="G586" s="363"/>
      <c r="H586" s="364"/>
    </row>
    <row r="587" spans="2:8" s="358" customFormat="1" ht="12.75" customHeight="1">
      <c r="B587" s="359" t="s">
        <v>468</v>
      </c>
      <c r="C587" s="365" t="s">
        <v>679</v>
      </c>
      <c r="E587" s="369" t="s">
        <v>451</v>
      </c>
      <c r="F587" s="368">
        <v>56</v>
      </c>
      <c r="G587" s="364"/>
      <c r="H587" s="364"/>
    </row>
    <row r="588" spans="1:8" s="480" customFormat="1" ht="9.75" customHeight="1">
      <c r="A588" s="491"/>
      <c r="B588" s="481"/>
      <c r="C588" s="481"/>
      <c r="D588" s="481"/>
      <c r="E588" s="276"/>
      <c r="F588" s="337"/>
      <c r="G588" s="292"/>
      <c r="H588" s="364"/>
    </row>
    <row r="589" spans="1:8" s="276" customFormat="1" ht="12.75" customHeight="1">
      <c r="A589" s="319">
        <f>1+MAX(A$54:A588)</f>
        <v>76</v>
      </c>
      <c r="B589" s="914" t="s">
        <v>680</v>
      </c>
      <c r="C589" s="914"/>
      <c r="D589" s="914"/>
      <c r="E589" s="361"/>
      <c r="F589" s="362"/>
      <c r="G589" s="363"/>
      <c r="H589" s="364"/>
    </row>
    <row r="590" spans="2:8" s="358" customFormat="1" ht="12.75" customHeight="1">
      <c r="B590" s="359" t="s">
        <v>468</v>
      </c>
      <c r="C590" s="365" t="s">
        <v>679</v>
      </c>
      <c r="E590" s="369" t="s">
        <v>451</v>
      </c>
      <c r="F590" s="368">
        <v>56</v>
      </c>
      <c r="G590" s="364"/>
      <c r="H590" s="364"/>
    </row>
    <row r="591" spans="1:8" s="276" customFormat="1" ht="9.75" customHeight="1">
      <c r="A591" s="337"/>
      <c r="E591" s="337"/>
      <c r="F591" s="337"/>
      <c r="G591" s="292"/>
      <c r="H591" s="364"/>
    </row>
    <row r="592" spans="1:8" s="276" customFormat="1" ht="12.75" customHeight="1">
      <c r="A592" s="319">
        <f>1+MAX(A$54:A591)</f>
        <v>77</v>
      </c>
      <c r="B592" s="914" t="s">
        <v>681</v>
      </c>
      <c r="C592" s="914"/>
      <c r="D592" s="914"/>
      <c r="E592" s="361"/>
      <c r="F592" s="362"/>
      <c r="G592" s="363"/>
      <c r="H592" s="364"/>
    </row>
    <row r="593" spans="2:8" s="358" customFormat="1" ht="12.75" customHeight="1">
      <c r="B593" s="359" t="s">
        <v>468</v>
      </c>
      <c r="C593" s="365" t="s">
        <v>679</v>
      </c>
      <c r="E593" s="369" t="s">
        <v>451</v>
      </c>
      <c r="F593" s="368">
        <v>56</v>
      </c>
      <c r="G593" s="364"/>
      <c r="H593" s="364"/>
    </row>
    <row r="594" spans="1:8" s="276" customFormat="1" ht="12.75" customHeight="1">
      <c r="A594" s="335"/>
      <c r="B594" s="526"/>
      <c r="C594" s="526"/>
      <c r="D594" s="526"/>
      <c r="E594" s="369"/>
      <c r="F594" s="368"/>
      <c r="G594" s="364"/>
      <c r="H594" s="364"/>
    </row>
    <row r="595" spans="1:8" s="276" customFormat="1" ht="26.25" customHeight="1">
      <c r="A595" s="319">
        <f>1+MAX(A$54:A594)</f>
        <v>78</v>
      </c>
      <c r="B595" s="914" t="s">
        <v>599</v>
      </c>
      <c r="C595" s="914"/>
      <c r="D595" s="914"/>
      <c r="E595" s="337"/>
      <c r="F595" s="337"/>
      <c r="G595" s="344"/>
      <c r="H595" s="292"/>
    </row>
    <row r="596" spans="1:8" s="276" customFormat="1" ht="13.5" customHeight="1">
      <c r="A596" s="338"/>
      <c r="B596" s="481" t="s">
        <v>686</v>
      </c>
      <c r="C596" s="276" t="s">
        <v>687</v>
      </c>
      <c r="D596" s="501" t="s">
        <v>688</v>
      </c>
      <c r="E596" s="337" t="s">
        <v>602</v>
      </c>
      <c r="F596" s="502">
        <v>52</v>
      </c>
      <c r="G596" s="344"/>
      <c r="H596" s="292"/>
    </row>
    <row r="597" spans="1:8" s="276" customFormat="1" ht="13.5" customHeight="1">
      <c r="A597" s="338"/>
      <c r="B597" s="481" t="s">
        <v>686</v>
      </c>
      <c r="C597" s="276" t="s">
        <v>611</v>
      </c>
      <c r="D597" s="501" t="s">
        <v>612</v>
      </c>
      <c r="E597" s="337" t="s">
        <v>602</v>
      </c>
      <c r="F597" s="502">
        <v>24</v>
      </c>
      <c r="G597" s="344"/>
      <c r="H597" s="292"/>
    </row>
    <row r="598" spans="1:8" s="276" customFormat="1" ht="13.5" customHeight="1">
      <c r="A598" s="338"/>
      <c r="B598" s="481" t="s">
        <v>686</v>
      </c>
      <c r="C598" s="276" t="s">
        <v>609</v>
      </c>
      <c r="D598" s="501" t="s">
        <v>610</v>
      </c>
      <c r="E598" s="337" t="s">
        <v>602</v>
      </c>
      <c r="F598" s="502">
        <v>24</v>
      </c>
      <c r="G598" s="344"/>
      <c r="H598" s="292"/>
    </row>
    <row r="599" spans="1:8" s="276" customFormat="1" ht="13.5" customHeight="1">
      <c r="A599" s="338"/>
      <c r="B599" s="481" t="s">
        <v>686</v>
      </c>
      <c r="C599" s="481" t="s">
        <v>605</v>
      </c>
      <c r="D599" s="501" t="s">
        <v>606</v>
      </c>
      <c r="E599" s="337" t="s">
        <v>602</v>
      </c>
      <c r="F599" s="502">
        <v>72</v>
      </c>
      <c r="G599" s="344"/>
      <c r="H599" s="292"/>
    </row>
    <row r="600" spans="1:8" s="276" customFormat="1" ht="13.5" customHeight="1">
      <c r="A600" s="338"/>
      <c r="B600" s="481" t="s">
        <v>686</v>
      </c>
      <c r="C600" s="481" t="s">
        <v>603</v>
      </c>
      <c r="D600" s="501" t="s">
        <v>604</v>
      </c>
      <c r="E600" s="337" t="s">
        <v>602</v>
      </c>
      <c r="F600" s="502">
        <v>98</v>
      </c>
      <c r="G600" s="344"/>
      <c r="H600" s="292"/>
    </row>
    <row r="601" spans="1:8" s="276" customFormat="1" ht="10.5" customHeight="1">
      <c r="A601" s="338"/>
      <c r="B601" s="481"/>
      <c r="C601" s="481"/>
      <c r="E601" s="337"/>
      <c r="F601" s="502"/>
      <c r="G601" s="344"/>
      <c r="H601" s="292"/>
    </row>
    <row r="602" spans="1:8" s="276" customFormat="1" ht="27.75" customHeight="1">
      <c r="A602" s="319">
        <f>1+MAX(A$54:A601)</f>
        <v>79</v>
      </c>
      <c r="B602" s="914" t="s">
        <v>689</v>
      </c>
      <c r="C602" s="914"/>
      <c r="D602" s="914"/>
      <c r="E602" s="337" t="s">
        <v>827</v>
      </c>
      <c r="F602" s="338">
        <v>1</v>
      </c>
      <c r="G602" s="292"/>
      <c r="H602" s="292"/>
    </row>
    <row r="603" spans="1:8" s="276" customFormat="1" ht="9.75" customHeight="1">
      <c r="A603" s="335"/>
      <c r="B603" s="357"/>
      <c r="C603" s="357"/>
      <c r="D603" s="357"/>
      <c r="E603" s="337"/>
      <c r="F603" s="338"/>
      <c r="G603" s="292"/>
      <c r="H603" s="292"/>
    </row>
    <row r="604" spans="1:8" s="442" customFormat="1" ht="26.25" customHeight="1">
      <c r="A604" s="319">
        <f>1+MAX(A$54:A603)</f>
        <v>80</v>
      </c>
      <c r="B604" s="914" t="s">
        <v>690</v>
      </c>
      <c r="C604" s="914"/>
      <c r="D604" s="914"/>
      <c r="E604" s="337" t="s">
        <v>451</v>
      </c>
      <c r="F604" s="338">
        <v>7</v>
      </c>
      <c r="G604" s="292"/>
      <c r="H604" s="292"/>
    </row>
    <row r="605" spans="1:8" s="276" customFormat="1" ht="9.75" customHeight="1">
      <c r="A605" s="335"/>
      <c r="B605" s="357"/>
      <c r="C605" s="357"/>
      <c r="D605" s="357"/>
      <c r="E605" s="337"/>
      <c r="F605" s="338"/>
      <c r="G605" s="292"/>
      <c r="H605" s="292"/>
    </row>
    <row r="606" spans="1:8" s="442" customFormat="1" ht="72.75" customHeight="1">
      <c r="A606" s="319">
        <f>1+MAX(A$54:A605)</f>
        <v>81</v>
      </c>
      <c r="B606" s="914" t="s">
        <v>118</v>
      </c>
      <c r="C606" s="914"/>
      <c r="D606" s="914"/>
      <c r="E606" s="440"/>
      <c r="F606" s="440"/>
      <c r="G606" s="441"/>
      <c r="H606" s="292"/>
    </row>
    <row r="607" spans="1:8" s="442" customFormat="1" ht="6.75" customHeight="1">
      <c r="A607" s="335"/>
      <c r="B607" s="357"/>
      <c r="C607" s="357"/>
      <c r="D607" s="357"/>
      <c r="E607" s="891"/>
      <c r="F607" s="891"/>
      <c r="G607" s="441"/>
      <c r="H607" s="292"/>
    </row>
    <row r="608" spans="2:8" s="358" customFormat="1" ht="12.75" customHeight="1">
      <c r="B608" s="359" t="s">
        <v>470</v>
      </c>
      <c r="C608" s="360" t="s">
        <v>119</v>
      </c>
      <c r="E608" s="367"/>
      <c r="F608" s="368"/>
      <c r="G608" s="364"/>
      <c r="H608" s="364"/>
    </row>
    <row r="609" spans="2:8" s="358" customFormat="1" ht="12.75" customHeight="1">
      <c r="B609" s="359" t="s">
        <v>470</v>
      </c>
      <c r="C609" s="360" t="s">
        <v>120</v>
      </c>
      <c r="E609" s="367"/>
      <c r="F609" s="368"/>
      <c r="G609" s="364"/>
      <c r="H609" s="364"/>
    </row>
    <row r="610" spans="2:8" s="358" customFormat="1" ht="12.75" customHeight="1">
      <c r="B610" s="359" t="s">
        <v>470</v>
      </c>
      <c r="C610" s="360" t="s">
        <v>121</v>
      </c>
      <c r="E610" s="367"/>
      <c r="F610" s="368"/>
      <c r="G610" s="364"/>
      <c r="H610" s="364"/>
    </row>
    <row r="611" spans="2:8" s="358" customFormat="1" ht="6.75" customHeight="1">
      <c r="B611" s="820"/>
      <c r="C611" s="821"/>
      <c r="D611" s="820"/>
      <c r="E611" s="822"/>
      <c r="F611" s="823"/>
      <c r="G611" s="824"/>
      <c r="H611" s="824"/>
    </row>
    <row r="612" spans="1:8" s="301" customFormat="1" ht="13.5" customHeight="1">
      <c r="A612" s="317"/>
      <c r="B612" s="340"/>
      <c r="C612" s="340"/>
      <c r="D612" s="340"/>
      <c r="E612" s="342" t="s">
        <v>827</v>
      </c>
      <c r="F612" s="342">
        <v>1</v>
      </c>
      <c r="G612" s="318"/>
      <c r="H612" s="292"/>
    </row>
    <row r="613" spans="1:8" s="442" customFormat="1" ht="6.75" customHeight="1">
      <c r="A613" s="335"/>
      <c r="B613" s="357"/>
      <c r="C613" s="357"/>
      <c r="D613" s="357"/>
      <c r="G613" s="444"/>
      <c r="H613" s="444"/>
    </row>
    <row r="614" spans="1:8" s="276" customFormat="1" ht="120.75" customHeight="1">
      <c r="A614" s="319">
        <f>1+MAX(A$54:A613)</f>
        <v>82</v>
      </c>
      <c r="B614" s="914" t="s">
        <v>122</v>
      </c>
      <c r="C614" s="914"/>
      <c r="D614" s="914"/>
      <c r="E614" s="338" t="s">
        <v>827</v>
      </c>
      <c r="F614" s="338">
        <v>1</v>
      </c>
      <c r="G614" s="387"/>
      <c r="H614" s="387"/>
    </row>
    <row r="615" spans="1:8" s="276" customFormat="1" ht="13.5" customHeight="1">
      <c r="A615" s="532"/>
      <c r="B615" s="357"/>
      <c r="C615" s="357"/>
      <c r="D615" s="357"/>
      <c r="E615" s="440"/>
      <c r="F615" s="440"/>
      <c r="G615" s="292"/>
      <c r="H615" s="292"/>
    </row>
    <row r="616" spans="1:8" s="442" customFormat="1" ht="24.75" customHeight="1">
      <c r="A616" s="319">
        <f>1+MAX(A$54:A614)</f>
        <v>83</v>
      </c>
      <c r="B616" s="914" t="s">
        <v>123</v>
      </c>
      <c r="C616" s="914"/>
      <c r="D616" s="914"/>
      <c r="E616" s="337" t="s">
        <v>827</v>
      </c>
      <c r="F616" s="338">
        <v>1</v>
      </c>
      <c r="G616" s="441"/>
      <c r="H616" s="292"/>
    </row>
    <row r="617" spans="1:8" s="442" customFormat="1" ht="12.75">
      <c r="A617" s="335"/>
      <c r="B617" s="357"/>
      <c r="C617" s="357"/>
      <c r="D617" s="357"/>
      <c r="E617" s="440"/>
      <c r="F617" s="440"/>
      <c r="G617" s="441"/>
      <c r="H617" s="292"/>
    </row>
    <row r="618" spans="1:8" s="442" customFormat="1" ht="27" customHeight="1">
      <c r="A618" s="335">
        <f>1+MAX(A$20:A617)</f>
        <v>84</v>
      </c>
      <c r="B618" s="914" t="s">
        <v>691</v>
      </c>
      <c r="C618" s="914"/>
      <c r="D618" s="914"/>
      <c r="G618" s="444"/>
      <c r="H618" s="444"/>
    </row>
    <row r="619" spans="1:8" s="276" customFormat="1" ht="13.5" customHeight="1">
      <c r="A619" s="319"/>
      <c r="B619" s="481" t="s">
        <v>686</v>
      </c>
      <c r="C619" s="276" t="s">
        <v>692</v>
      </c>
      <c r="E619" s="337" t="s">
        <v>827</v>
      </c>
      <c r="F619" s="338">
        <v>1</v>
      </c>
      <c r="G619" s="441"/>
      <c r="H619" s="292"/>
    </row>
    <row r="620" spans="1:8" s="276" customFormat="1" ht="13.5" customHeight="1">
      <c r="A620" s="337"/>
      <c r="B620" s="353"/>
      <c r="E620" s="337"/>
      <c r="F620" s="438"/>
      <c r="G620" s="292"/>
      <c r="H620" s="292"/>
    </row>
    <row r="621" spans="1:8" s="276" customFormat="1" ht="38.25" customHeight="1">
      <c r="A621" s="319">
        <f>1+MAX(A$54:A620)</f>
        <v>85</v>
      </c>
      <c r="B621" s="914" t="s">
        <v>693</v>
      </c>
      <c r="C621" s="914"/>
      <c r="D621" s="914"/>
      <c r="E621" s="337" t="s">
        <v>827</v>
      </c>
      <c r="F621" s="338">
        <v>1</v>
      </c>
      <c r="G621" s="292"/>
      <c r="H621" s="292"/>
    </row>
    <row r="622" spans="1:8" s="276" customFormat="1" ht="7.5" customHeight="1">
      <c r="A622" s="345"/>
      <c r="B622" s="346"/>
      <c r="C622" s="346"/>
      <c r="D622" s="346"/>
      <c r="E622" s="345"/>
      <c r="F622" s="345"/>
      <c r="G622" s="347"/>
      <c r="H622" s="347"/>
    </row>
    <row r="623" spans="1:8" s="276" customFormat="1" ht="13.5" customHeight="1">
      <c r="A623" s="522" t="str">
        <f>A537</f>
        <v>5.2.3.</v>
      </c>
      <c r="B623" s="523" t="str">
        <f>B537</f>
        <v>INSTALACIJA RADIJATORSKOG GRIJANJA</v>
      </c>
      <c r="D623" s="337"/>
      <c r="E623" s="337"/>
      <c r="F623" s="337"/>
      <c r="G623" s="524" t="s">
        <v>453</v>
      </c>
      <c r="H623" s="524">
        <f>SUM(H547:H621)</f>
        <v>0</v>
      </c>
    </row>
    <row r="624" spans="1:8" s="276" customFormat="1" ht="13.5" customHeight="1">
      <c r="A624" s="522"/>
      <c r="B624" s="523"/>
      <c r="D624" s="337"/>
      <c r="E624" s="337"/>
      <c r="F624" s="337"/>
      <c r="G624" s="524"/>
      <c r="H624" s="524"/>
    </row>
    <row r="625" spans="1:8" s="276" customFormat="1" ht="13.5" customHeight="1">
      <c r="A625" s="522"/>
      <c r="B625" s="523"/>
      <c r="D625" s="337"/>
      <c r="E625" s="337"/>
      <c r="F625" s="337"/>
      <c r="G625" s="524"/>
      <c r="H625" s="524"/>
    </row>
    <row r="626" spans="1:8" s="378" customFormat="1" ht="15" customHeight="1">
      <c r="A626" s="533" t="s">
        <v>694</v>
      </c>
      <c r="B626" s="534" t="s">
        <v>695</v>
      </c>
      <c r="C626" s="535"/>
      <c r="D626" s="535"/>
      <c r="E626" s="536"/>
      <c r="F626" s="536"/>
      <c r="G626" s="537"/>
      <c r="H626" s="537"/>
    </row>
    <row r="627" spans="1:8" s="378" customFormat="1" ht="9" customHeight="1">
      <c r="A627" s="527"/>
      <c r="B627" s="528"/>
      <c r="C627" s="528"/>
      <c r="D627" s="528"/>
      <c r="E627" s="527"/>
      <c r="F627" s="527"/>
      <c r="G627" s="529"/>
      <c r="H627" s="529"/>
    </row>
    <row r="628" spans="1:8" s="513" customFormat="1" ht="12.75" customHeight="1">
      <c r="A628" s="397">
        <f>1+MAX(A$54:A627)</f>
        <v>86</v>
      </c>
      <c r="B628" s="919" t="s">
        <v>696</v>
      </c>
      <c r="C628" s="919"/>
      <c r="D628" s="919"/>
      <c r="E628" s="386"/>
      <c r="F628" s="322"/>
      <c r="G628" s="387"/>
      <c r="H628" s="387"/>
    </row>
    <row r="629" spans="1:8" s="378" customFormat="1" ht="15" customHeight="1">
      <c r="A629" s="539"/>
      <c r="B629" s="540" t="s">
        <v>697</v>
      </c>
      <c r="C629" s="541"/>
      <c r="D629" s="541"/>
      <c r="E629" s="539"/>
      <c r="F629" s="539"/>
      <c r="G629" s="542"/>
      <c r="H629" s="542"/>
    </row>
    <row r="630" spans="1:8" s="378" customFormat="1" ht="15" customHeight="1">
      <c r="A630" s="539"/>
      <c r="B630" s="540"/>
      <c r="C630" s="543" t="s">
        <v>698</v>
      </c>
      <c r="D630" s="541"/>
      <c r="E630" s="386" t="s">
        <v>827</v>
      </c>
      <c r="F630" s="322">
        <v>2</v>
      </c>
      <c r="G630" s="323"/>
      <c r="H630" s="323"/>
    </row>
    <row r="631" spans="1:8" s="378" customFormat="1" ht="9" customHeight="1">
      <c r="A631" s="527"/>
      <c r="B631" s="541"/>
      <c r="C631" s="541"/>
      <c r="D631" s="541"/>
      <c r="E631" s="539"/>
      <c r="F631" s="539"/>
      <c r="G631" s="542"/>
      <c r="H631" s="542"/>
    </row>
    <row r="632" spans="1:8" s="513" customFormat="1" ht="48.75" customHeight="1">
      <c r="A632" s="397">
        <f>1+MAX(A$54:A631)</f>
        <v>87</v>
      </c>
      <c r="B632" s="919" t="s">
        <v>124</v>
      </c>
      <c r="C632" s="919"/>
      <c r="D632" s="919"/>
      <c r="E632" s="386" t="s">
        <v>827</v>
      </c>
      <c r="F632" s="386">
        <v>1</v>
      </c>
      <c r="G632" s="387"/>
      <c r="H632" s="387"/>
    </row>
    <row r="633" spans="1:8" s="513" customFormat="1" ht="12.75">
      <c r="A633" s="544"/>
      <c r="B633" s="538"/>
      <c r="C633" s="538"/>
      <c r="D633" s="538"/>
      <c r="E633" s="386"/>
      <c r="F633" s="386"/>
      <c r="G633" s="387"/>
      <c r="H633" s="387"/>
    </row>
    <row r="634" spans="1:8" s="513" customFormat="1" ht="36.75" customHeight="1">
      <c r="A634" s="397">
        <f>1+MAX(A$54:A633)</f>
        <v>88</v>
      </c>
      <c r="B634" s="914" t="s">
        <v>125</v>
      </c>
      <c r="C634" s="914"/>
      <c r="D634" s="914"/>
      <c r="E634" s="545"/>
      <c r="F634" s="546"/>
      <c r="G634" s="343"/>
      <c r="H634" s="343"/>
    </row>
    <row r="635" spans="1:8" s="513" customFormat="1" ht="12.75" customHeight="1">
      <c r="A635" s="544"/>
      <c r="B635" s="920" t="s">
        <v>126</v>
      </c>
      <c r="C635" s="920"/>
      <c r="D635" s="921" t="s">
        <v>127</v>
      </c>
      <c r="E635" s="921"/>
      <c r="F635" s="546"/>
      <c r="G635" s="343"/>
      <c r="H635" s="343"/>
    </row>
    <row r="636" spans="1:8" s="513" customFormat="1" ht="15" customHeight="1">
      <c r="A636" s="544"/>
      <c r="B636" s="920" t="s">
        <v>128</v>
      </c>
      <c r="C636" s="920"/>
      <c r="D636" s="548" t="s">
        <v>129</v>
      </c>
      <c r="E636" s="545"/>
      <c r="F636" s="546"/>
      <c r="G636" s="343"/>
      <c r="H636" s="343"/>
    </row>
    <row r="637" spans="1:8" s="513" customFormat="1" ht="16.5" customHeight="1">
      <c r="A637" s="544"/>
      <c r="B637" s="920" t="s">
        <v>130</v>
      </c>
      <c r="C637" s="920"/>
      <c r="D637" s="357" t="s">
        <v>623</v>
      </c>
      <c r="E637" s="337"/>
      <c r="F637" s="502"/>
      <c r="G637" s="344"/>
      <c r="H637" s="292"/>
    </row>
    <row r="638" spans="1:8" s="513" customFormat="1" ht="8.25" customHeight="1">
      <c r="A638" s="544"/>
      <c r="B638" s="547"/>
      <c r="C638" s="547"/>
      <c r="D638" s="357"/>
      <c r="E638" s="337"/>
      <c r="F638" s="502"/>
      <c r="G638" s="344"/>
      <c r="H638" s="292"/>
    </row>
    <row r="639" spans="1:8" s="513" customFormat="1" ht="48.75" customHeight="1">
      <c r="A639" s="397"/>
      <c r="B639" s="919" t="s">
        <v>131</v>
      </c>
      <c r="C639" s="919"/>
      <c r="D639" s="919"/>
      <c r="E639" s="337" t="s">
        <v>1039</v>
      </c>
      <c r="F639" s="502">
        <v>58</v>
      </c>
      <c r="G639" s="344"/>
      <c r="H639" s="292"/>
    </row>
    <row r="640" spans="1:8" s="513" customFormat="1" ht="8.25" customHeight="1">
      <c r="A640" s="397"/>
      <c r="B640" s="549"/>
      <c r="C640" s="549"/>
      <c r="D640" s="538"/>
      <c r="E640" s="386"/>
      <c r="F640" s="550"/>
      <c r="G640" s="323"/>
      <c r="H640" s="387"/>
    </row>
    <row r="641" spans="1:8" s="513" customFormat="1" ht="72.75" customHeight="1">
      <c r="A641" s="397">
        <f>1+MAX(A$54:A640)</f>
        <v>89</v>
      </c>
      <c r="B641" s="922" t="s">
        <v>132</v>
      </c>
      <c r="C641" s="922"/>
      <c r="D641" s="922"/>
      <c r="E641" s="552"/>
      <c r="F641" s="386"/>
      <c r="G641" s="387"/>
      <c r="H641" s="387"/>
    </row>
    <row r="642" spans="1:8" s="513" customFormat="1" ht="12.75" customHeight="1">
      <c r="A642" s="397"/>
      <c r="B642" s="551"/>
      <c r="C642" s="551"/>
      <c r="D642" s="551"/>
      <c r="E642" s="552"/>
      <c r="F642" s="386"/>
      <c r="G642" s="387"/>
      <c r="H642" s="387"/>
    </row>
    <row r="643" spans="1:8" s="513" customFormat="1" ht="36" customHeight="1">
      <c r="A643" s="397"/>
      <c r="B643" s="922" t="s">
        <v>133</v>
      </c>
      <c r="C643" s="922"/>
      <c r="D643" s="922"/>
      <c r="E643" s="553" t="s">
        <v>827</v>
      </c>
      <c r="F643" s="554">
        <v>1</v>
      </c>
      <c r="G643" s="503"/>
      <c r="H643" s="323"/>
    </row>
    <row r="644" spans="1:8" s="513" customFormat="1" ht="12.75">
      <c r="A644" s="397"/>
      <c r="B644" s="538"/>
      <c r="C644" s="538"/>
      <c r="D644" s="538"/>
      <c r="E644" s="386"/>
      <c r="F644" s="386"/>
      <c r="G644" s="387"/>
      <c r="H644" s="387"/>
    </row>
    <row r="645" spans="1:8" s="513" customFormat="1" ht="27.75" customHeight="1">
      <c r="A645" s="385">
        <f>1+MAX(A$33:A644)</f>
        <v>90</v>
      </c>
      <c r="B645" s="919" t="s">
        <v>134</v>
      </c>
      <c r="C645" s="919"/>
      <c r="D645" s="919"/>
      <c r="E645" s="386" t="s">
        <v>827</v>
      </c>
      <c r="F645" s="322">
        <v>1</v>
      </c>
      <c r="G645" s="387"/>
      <c r="H645" s="387"/>
    </row>
    <row r="646" spans="1:8" s="513" customFormat="1" ht="7.5" customHeight="1">
      <c r="A646" s="449"/>
      <c r="B646" s="555"/>
      <c r="C646" s="555"/>
      <c r="D646" s="555"/>
      <c r="E646" s="449"/>
      <c r="F646" s="449"/>
      <c r="G646" s="451"/>
      <c r="H646" s="451"/>
    </row>
    <row r="647" spans="1:8" s="513" customFormat="1" ht="13.5" customHeight="1">
      <c r="A647" s="556" t="str">
        <f>A626</f>
        <v>5.2.4.</v>
      </c>
      <c r="B647" s="557" t="str">
        <f>B626</f>
        <v>INSTALACIJA  VENTILACIJE  SPORTSKE  DVORANE</v>
      </c>
      <c r="C647" s="452"/>
      <c r="D647" s="386"/>
      <c r="E647" s="386"/>
      <c r="F647" s="386"/>
      <c r="G647" s="455" t="s">
        <v>453</v>
      </c>
      <c r="H647" s="455">
        <f>SUM(H629:H646)</f>
        <v>0</v>
      </c>
    </row>
    <row r="648" spans="1:8" s="388" customFormat="1" ht="13.5" customHeight="1">
      <c r="A648" s="556"/>
      <c r="B648" s="557"/>
      <c r="C648" s="556"/>
      <c r="D648" s="556"/>
      <c r="E648" s="556"/>
      <c r="F648" s="556"/>
      <c r="G648" s="558"/>
      <c r="H648" s="558"/>
    </row>
    <row r="649" spans="1:8" s="388" customFormat="1" ht="13.5" customHeight="1">
      <c r="A649" s="556"/>
      <c r="B649" s="557"/>
      <c r="C649" s="556"/>
      <c r="D649" s="556"/>
      <c r="E649" s="556"/>
      <c r="F649" s="556"/>
      <c r="G649" s="558"/>
      <c r="H649" s="558"/>
    </row>
    <row r="650" spans="1:8" s="388" customFormat="1" ht="13.5" customHeight="1">
      <c r="A650" s="556"/>
      <c r="B650" s="557"/>
      <c r="C650" s="556"/>
      <c r="D650" s="556"/>
      <c r="E650" s="556"/>
      <c r="F650" s="556"/>
      <c r="G650" s="558"/>
      <c r="H650" s="558"/>
    </row>
    <row r="651" spans="1:8" s="301" customFormat="1" ht="16.5" customHeight="1">
      <c r="A651" s="398" t="str">
        <f>A125</f>
        <v>5.2.</v>
      </c>
      <c r="B651" s="399" t="str">
        <f>B125</f>
        <v>MONTAŽNI  RADOVI</v>
      </c>
      <c r="C651" s="400"/>
      <c r="D651" s="401"/>
      <c r="E651" s="401"/>
      <c r="F651" s="401"/>
      <c r="G651" s="402"/>
      <c r="H651" s="403"/>
    </row>
    <row r="652" spans="1:8" s="301" customFormat="1" ht="16.5" customHeight="1">
      <c r="A652" s="404" t="str">
        <f>A157</f>
        <v>5.2.1.</v>
      </c>
      <c r="B652" s="405" t="str">
        <f>B157</f>
        <v>INSTALACIJA PLINA</v>
      </c>
      <c r="C652" s="404"/>
      <c r="D652" s="404"/>
      <c r="E652" s="404"/>
      <c r="F652" s="404"/>
      <c r="G652" s="406" t="str">
        <f>G157</f>
        <v>kn</v>
      </c>
      <c r="H652" s="406">
        <f>H157</f>
        <v>0</v>
      </c>
    </row>
    <row r="653" spans="1:8" s="301" customFormat="1" ht="16.5" customHeight="1">
      <c r="A653" s="404" t="str">
        <f>A527</f>
        <v>5.2.2.</v>
      </c>
      <c r="B653" s="405" t="str">
        <f>B527</f>
        <v>KOTLOVNICA</v>
      </c>
      <c r="C653" s="404"/>
      <c r="D653" s="404"/>
      <c r="E653" s="404"/>
      <c r="F653" s="404"/>
      <c r="G653" s="406" t="str">
        <f>G527</f>
        <v>kn</v>
      </c>
      <c r="H653" s="406">
        <f>H527</f>
        <v>0</v>
      </c>
    </row>
    <row r="654" spans="1:8" s="301" customFormat="1" ht="16.5" customHeight="1">
      <c r="A654" s="404" t="str">
        <f>A623</f>
        <v>5.2.3.</v>
      </c>
      <c r="B654" s="405" t="str">
        <f>B623</f>
        <v>INSTALACIJA RADIJATORSKOG GRIJANJA</v>
      </c>
      <c r="C654" s="404"/>
      <c r="D654" s="404"/>
      <c r="E654" s="404"/>
      <c r="F654" s="404"/>
      <c r="G654" s="406" t="str">
        <f>G623</f>
        <v>kn</v>
      </c>
      <c r="H654" s="406">
        <f>H623</f>
        <v>0</v>
      </c>
    </row>
    <row r="655" spans="1:8" s="301" customFormat="1" ht="16.5" customHeight="1">
      <c r="A655" s="404" t="str">
        <f>A647</f>
        <v>5.2.4.</v>
      </c>
      <c r="B655" s="405" t="str">
        <f>B647</f>
        <v>INSTALACIJA  VENTILACIJE  SPORTSKE  DVORANE</v>
      </c>
      <c r="C655" s="404"/>
      <c r="D655" s="404"/>
      <c r="E655" s="404"/>
      <c r="F655" s="404"/>
      <c r="G655" s="406" t="str">
        <f>G647</f>
        <v>kn</v>
      </c>
      <c r="H655" s="406">
        <f>H647</f>
        <v>0</v>
      </c>
    </row>
    <row r="656" spans="1:8" s="301" customFormat="1" ht="16.5" customHeight="1">
      <c r="A656" s="408"/>
      <c r="B656" s="409" t="s">
        <v>478</v>
      </c>
      <c r="C656" s="409"/>
      <c r="D656" s="410"/>
      <c r="E656" s="410"/>
      <c r="F656" s="410"/>
      <c r="G656" s="411" t="s">
        <v>453</v>
      </c>
      <c r="H656" s="412">
        <f>SUM(H652:H655)</f>
        <v>0</v>
      </c>
    </row>
    <row r="657" spans="1:8" s="301" customFormat="1" ht="13.5" customHeight="1">
      <c r="A657" s="559"/>
      <c r="B657" s="370"/>
      <c r="C657" s="370"/>
      <c r="D657" s="370"/>
      <c r="E657" s="559"/>
      <c r="F657" s="370"/>
      <c r="G657" s="519"/>
      <c r="H657" s="519"/>
    </row>
    <row r="658" spans="1:8" s="301" customFormat="1" ht="13.5" customHeight="1">
      <c r="A658" s="559"/>
      <c r="B658" s="370"/>
      <c r="C658" s="370"/>
      <c r="D658" s="370"/>
      <c r="E658" s="559"/>
      <c r="F658" s="370"/>
      <c r="G658" s="519"/>
      <c r="H658" s="519"/>
    </row>
    <row r="659" spans="1:8" s="301" customFormat="1" ht="13.5" customHeight="1">
      <c r="A659" s="559"/>
      <c r="B659" s="370"/>
      <c r="C659" s="370"/>
      <c r="D659" s="370"/>
      <c r="E659" s="559"/>
      <c r="F659" s="370"/>
      <c r="G659" s="519"/>
      <c r="H659" s="519"/>
    </row>
    <row r="660" spans="1:8" s="301" customFormat="1" ht="13.5" customHeight="1">
      <c r="A660" s="559"/>
      <c r="B660" s="370"/>
      <c r="C660" s="370"/>
      <c r="D660" s="370"/>
      <c r="E660" s="559"/>
      <c r="F660" s="370"/>
      <c r="G660" s="519"/>
      <c r="H660" s="519"/>
    </row>
    <row r="661" spans="1:8" s="301" customFormat="1" ht="13.5" customHeight="1">
      <c r="A661" s="559"/>
      <c r="B661" s="370"/>
      <c r="C661" s="370"/>
      <c r="D661" s="370"/>
      <c r="E661" s="559"/>
      <c r="F661" s="370"/>
      <c r="G661" s="519"/>
      <c r="H661" s="519"/>
    </row>
    <row r="662" spans="1:8" s="301" customFormat="1" ht="13.5" customHeight="1">
      <c r="A662" s="315"/>
      <c r="B662" s="317"/>
      <c r="C662" s="317"/>
      <c r="D662" s="317"/>
      <c r="E662" s="315"/>
      <c r="F662" s="317"/>
      <c r="G662" s="318"/>
      <c r="H662" s="318"/>
    </row>
    <row r="663" spans="1:8" s="331" customFormat="1" ht="22.5" customHeight="1">
      <c r="A663" s="560"/>
      <c r="B663" s="561" t="s">
        <v>135</v>
      </c>
      <c r="C663" s="562"/>
      <c r="D663" s="562"/>
      <c r="E663" s="562"/>
      <c r="F663" s="562"/>
      <c r="G663" s="563"/>
      <c r="H663" s="564"/>
    </row>
    <row r="664" spans="1:8" s="331" customFormat="1" ht="22.5" customHeight="1">
      <c r="A664" s="565" t="str">
        <f>A21</f>
        <v>5.1.</v>
      </c>
      <c r="B664" s="566" t="str">
        <f>B21</f>
        <v>DEMONTAŽANI RADOVI</v>
      </c>
      <c r="C664" s="565"/>
      <c r="D664" s="565"/>
      <c r="E664" s="565"/>
      <c r="F664" s="565"/>
      <c r="G664" s="565" t="s">
        <v>453</v>
      </c>
      <c r="H664" s="402">
        <f>H120</f>
        <v>0</v>
      </c>
    </row>
    <row r="665" spans="1:8" s="331" customFormat="1" ht="22.5" customHeight="1">
      <c r="A665" s="565" t="str">
        <f>A125</f>
        <v>5.2.</v>
      </c>
      <c r="B665" s="566" t="str">
        <f>B125</f>
        <v>MONTAŽNI  RADOVI</v>
      </c>
      <c r="C665" s="565"/>
      <c r="D665" s="565"/>
      <c r="E665" s="565"/>
      <c r="F665" s="565"/>
      <c r="G665" s="565" t="str">
        <f>G656</f>
        <v>kn</v>
      </c>
      <c r="H665" s="402">
        <f>H656</f>
        <v>0</v>
      </c>
    </row>
    <row r="666" spans="1:8" s="331" customFormat="1" ht="22.5" customHeight="1">
      <c r="A666" s="560"/>
      <c r="B666" s="562" t="s">
        <v>136</v>
      </c>
      <c r="C666" s="562"/>
      <c r="D666" s="562"/>
      <c r="E666" s="562"/>
      <c r="F666" s="562"/>
      <c r="G666" s="563" t="s">
        <v>453</v>
      </c>
      <c r="H666" s="567">
        <f>SUM(H664:H665)</f>
        <v>0</v>
      </c>
    </row>
    <row r="667" spans="1:8" s="301" customFormat="1" ht="13.5" customHeight="1">
      <c r="A667" s="568"/>
      <c r="B667" s="568"/>
      <c r="C667" s="569"/>
      <c r="D667" s="569"/>
      <c r="E667" s="569"/>
      <c r="F667" s="569"/>
      <c r="G667" s="570"/>
      <c r="H667" s="571"/>
    </row>
    <row r="668" spans="7:8" ht="15">
      <c r="G668" s="572"/>
      <c r="H668" s="292"/>
    </row>
    <row r="669" spans="7:8" ht="15">
      <c r="G669" s="573"/>
      <c r="H669" s="292"/>
    </row>
    <row r="670" spans="2:8" ht="15">
      <c r="B670" s="574" t="s">
        <v>137</v>
      </c>
      <c r="G670" s="573"/>
      <c r="H670" s="292"/>
    </row>
    <row r="671" spans="7:8" ht="15">
      <c r="G671" s="575" t="s">
        <v>138</v>
      </c>
      <c r="H671" s="292"/>
    </row>
    <row r="672" spans="7:8" ht="15">
      <c r="G672" s="575" t="s">
        <v>139</v>
      </c>
      <c r="H672" s="292"/>
    </row>
  </sheetData>
  <sheetProtection/>
  <mergeCells count="139">
    <mergeCell ref="B643:D643"/>
    <mergeCell ref="B645:D645"/>
    <mergeCell ref="B636:C636"/>
    <mergeCell ref="B637:C637"/>
    <mergeCell ref="B639:D639"/>
    <mergeCell ref="B641:D641"/>
    <mergeCell ref="B628:D628"/>
    <mergeCell ref="B632:D632"/>
    <mergeCell ref="B634:D634"/>
    <mergeCell ref="B635:C635"/>
    <mergeCell ref="D635:E635"/>
    <mergeCell ref="B614:D614"/>
    <mergeCell ref="B616:D616"/>
    <mergeCell ref="B618:D618"/>
    <mergeCell ref="B621:D621"/>
    <mergeCell ref="B595:D595"/>
    <mergeCell ref="B602:D602"/>
    <mergeCell ref="B604:D604"/>
    <mergeCell ref="B606:D606"/>
    <mergeCell ref="B584:D584"/>
    <mergeCell ref="B586:D586"/>
    <mergeCell ref="B589:D589"/>
    <mergeCell ref="B592:D592"/>
    <mergeCell ref="B568:D568"/>
    <mergeCell ref="B575:D575"/>
    <mergeCell ref="B577:C577"/>
    <mergeCell ref="B579:D579"/>
    <mergeCell ref="B555:D555"/>
    <mergeCell ref="B560:D560"/>
    <mergeCell ref="B562:D562"/>
    <mergeCell ref="B565:D565"/>
    <mergeCell ref="B543:E543"/>
    <mergeCell ref="B545:D545"/>
    <mergeCell ref="B551:D551"/>
    <mergeCell ref="B553:C553"/>
    <mergeCell ref="B479:D479"/>
    <mergeCell ref="B481:D481"/>
    <mergeCell ref="B483:D483"/>
    <mergeCell ref="B509:D509"/>
    <mergeCell ref="B467:C467"/>
    <mergeCell ref="B468:D468"/>
    <mergeCell ref="B469:C469"/>
    <mergeCell ref="B477:D477"/>
    <mergeCell ref="B464:C464"/>
    <mergeCell ref="B465:C465"/>
    <mergeCell ref="B466:C466"/>
    <mergeCell ref="D466:E466"/>
    <mergeCell ref="B444:D444"/>
    <mergeCell ref="B449:D449"/>
    <mergeCell ref="B453:D453"/>
    <mergeCell ref="B463:D463"/>
    <mergeCell ref="B432:D432"/>
    <mergeCell ref="B434:D434"/>
    <mergeCell ref="B438:D438"/>
    <mergeCell ref="B439:D439"/>
    <mergeCell ref="B421:D421"/>
    <mergeCell ref="B427:D427"/>
    <mergeCell ref="B430:D430"/>
    <mergeCell ref="B431:D431"/>
    <mergeCell ref="B407:D407"/>
    <mergeCell ref="B414:D414"/>
    <mergeCell ref="B415:D415"/>
    <mergeCell ref="B420:D420"/>
    <mergeCell ref="B387:D387"/>
    <mergeCell ref="B394:D394"/>
    <mergeCell ref="B395:D395"/>
    <mergeCell ref="B401:D401"/>
    <mergeCell ref="B355:C355"/>
    <mergeCell ref="B365:C365"/>
    <mergeCell ref="B368:D368"/>
    <mergeCell ref="B378:C378"/>
    <mergeCell ref="B330:D330"/>
    <mergeCell ref="B338:C338"/>
    <mergeCell ref="B344:C344"/>
    <mergeCell ref="B347:D347"/>
    <mergeCell ref="B305:D305"/>
    <mergeCell ref="B313:D313"/>
    <mergeCell ref="B321:C321"/>
    <mergeCell ref="B327:C327"/>
    <mergeCell ref="B289:D289"/>
    <mergeCell ref="B293:D293"/>
    <mergeCell ref="B297:D297"/>
    <mergeCell ref="B303:D303"/>
    <mergeCell ref="B272:D272"/>
    <mergeCell ref="B274:E274"/>
    <mergeCell ref="B276:D276"/>
    <mergeCell ref="B284:D284"/>
    <mergeCell ref="B266:D266"/>
    <mergeCell ref="B268:D268"/>
    <mergeCell ref="B269:D269"/>
    <mergeCell ref="B270:D270"/>
    <mergeCell ref="B258:D258"/>
    <mergeCell ref="B260:D260"/>
    <mergeCell ref="B262:D262"/>
    <mergeCell ref="B264:D264"/>
    <mergeCell ref="B238:D238"/>
    <mergeCell ref="B252:C252"/>
    <mergeCell ref="B254:D254"/>
    <mergeCell ref="B256:D256"/>
    <mergeCell ref="B192:D192"/>
    <mergeCell ref="B211:D211"/>
    <mergeCell ref="E211:F211"/>
    <mergeCell ref="B225:D225"/>
    <mergeCell ref="B162:D162"/>
    <mergeCell ref="B167:D167"/>
    <mergeCell ref="B168:D168"/>
    <mergeCell ref="C173:D173"/>
    <mergeCell ref="B151:D151"/>
    <mergeCell ref="B152:D152"/>
    <mergeCell ref="B153:D153"/>
    <mergeCell ref="B155:D155"/>
    <mergeCell ref="B133:D133"/>
    <mergeCell ref="B145:D145"/>
    <mergeCell ref="B147:D147"/>
    <mergeCell ref="B149:D149"/>
    <mergeCell ref="B101:D101"/>
    <mergeCell ref="B109:D109"/>
    <mergeCell ref="B129:D129"/>
    <mergeCell ref="B131:D131"/>
    <mergeCell ref="B84:D84"/>
    <mergeCell ref="B97:D97"/>
    <mergeCell ref="B99:D99"/>
    <mergeCell ref="B100:D100"/>
    <mergeCell ref="B61:D61"/>
    <mergeCell ref="B65:D65"/>
    <mergeCell ref="B69:D69"/>
    <mergeCell ref="B73:D73"/>
    <mergeCell ref="B54:D54"/>
    <mergeCell ref="B56:D56"/>
    <mergeCell ref="B58:D58"/>
    <mergeCell ref="B59:D59"/>
    <mergeCell ref="B31:D31"/>
    <mergeCell ref="B33:D33"/>
    <mergeCell ref="B36:D36"/>
    <mergeCell ref="B53:D53"/>
    <mergeCell ref="B16:G16"/>
    <mergeCell ref="B24:D24"/>
    <mergeCell ref="B26:D26"/>
    <mergeCell ref="B27:D27"/>
  </mergeCells>
  <printOptions/>
  <pageMargins left="0.7" right="0.7" top="0.75" bottom="0.75" header="0.3" footer="0.3"/>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dimension ref="A1:J244"/>
  <sheetViews>
    <sheetView view="pageBreakPreview" zoomScale="95" zoomScaleSheetLayoutView="95" zoomScalePageLayoutView="0" workbookViewId="0" topLeftCell="A1">
      <selection activeCell="C4" sqref="C4"/>
    </sheetView>
  </sheetViews>
  <sheetFormatPr defaultColWidth="9.140625" defaultRowHeight="12.75"/>
  <cols>
    <col min="1" max="1" width="4.7109375" style="576" customWidth="1"/>
    <col min="2" max="2" width="9.28125" style="576" customWidth="1"/>
    <col min="3" max="3" width="52.7109375" style="577" customWidth="1"/>
    <col min="4" max="4" width="7.8515625" style="578" customWidth="1"/>
    <col min="5" max="5" width="7.7109375" style="579" customWidth="1"/>
    <col min="6" max="6" width="9.7109375" style="580" customWidth="1"/>
    <col min="7" max="7" width="10.7109375" style="580" customWidth="1"/>
    <col min="8" max="8" width="6.140625" style="581" customWidth="1"/>
    <col min="9" max="16384" width="9.140625" style="582" customWidth="1"/>
  </cols>
  <sheetData>
    <row r="1" spans="1:8" ht="24">
      <c r="A1" s="583" t="s">
        <v>140</v>
      </c>
      <c r="B1" s="584" t="s">
        <v>141</v>
      </c>
      <c r="C1" s="584" t="s">
        <v>142</v>
      </c>
      <c r="D1" s="584" t="s">
        <v>143</v>
      </c>
      <c r="E1" s="585" t="s">
        <v>422</v>
      </c>
      <c r="F1" s="586" t="s">
        <v>144</v>
      </c>
      <c r="G1" s="586" t="s">
        <v>145</v>
      </c>
      <c r="H1" s="587"/>
    </row>
    <row r="2" spans="1:8" ht="19.5" customHeight="1">
      <c r="A2" s="588" t="s">
        <v>1033</v>
      </c>
      <c r="B2" s="589"/>
      <c r="C2" s="589" t="s">
        <v>146</v>
      </c>
      <c r="D2" s="590"/>
      <c r="E2" s="591"/>
      <c r="F2" s="592"/>
      <c r="G2" s="593"/>
      <c r="H2" s="587"/>
    </row>
    <row r="3" spans="1:8" ht="12.75">
      <c r="A3" s="588" t="s">
        <v>1037</v>
      </c>
      <c r="B3" s="589"/>
      <c r="C3" s="589" t="s">
        <v>147</v>
      </c>
      <c r="D3" s="590"/>
      <c r="E3" s="591"/>
      <c r="F3" s="592"/>
      <c r="G3" s="593"/>
      <c r="H3" s="587"/>
    </row>
    <row r="4" spans="1:8" ht="25.5">
      <c r="A4" s="594"/>
      <c r="B4" s="595"/>
      <c r="C4" s="596" t="s">
        <v>148</v>
      </c>
      <c r="D4" s="597"/>
      <c r="E4" s="598"/>
      <c r="F4" s="599"/>
      <c r="G4" s="600"/>
      <c r="H4" s="587"/>
    </row>
    <row r="5" spans="1:8" ht="25.5">
      <c r="A5" s="601">
        <v>1</v>
      </c>
      <c r="B5" s="602"/>
      <c r="C5" s="603" t="s">
        <v>149</v>
      </c>
      <c r="D5" s="604" t="s">
        <v>827</v>
      </c>
      <c r="E5" s="605">
        <v>1</v>
      </c>
      <c r="F5" s="606"/>
      <c r="G5" s="607"/>
      <c r="H5" s="587"/>
    </row>
    <row r="6" spans="1:8" ht="38.25">
      <c r="A6" s="601">
        <f>A5+1</f>
        <v>2</v>
      </c>
      <c r="B6" s="602"/>
      <c r="C6" s="603" t="s">
        <v>150</v>
      </c>
      <c r="D6" s="604" t="s">
        <v>899</v>
      </c>
      <c r="E6" s="605">
        <v>208</v>
      </c>
      <c r="F6" s="608"/>
      <c r="G6" s="609"/>
      <c r="H6" s="587"/>
    </row>
    <row r="7" spans="1:8" ht="25.5">
      <c r="A7" s="601">
        <f>A6+1</f>
        <v>3</v>
      </c>
      <c r="B7" s="602"/>
      <c r="C7" s="603" t="s">
        <v>151</v>
      </c>
      <c r="D7" s="604" t="s">
        <v>827</v>
      </c>
      <c r="E7" s="605">
        <v>1</v>
      </c>
      <c r="F7" s="606"/>
      <c r="G7" s="607"/>
      <c r="H7" s="587"/>
    </row>
    <row r="8" spans="1:8" ht="51">
      <c r="A8" s="601">
        <f>A7+1</f>
        <v>4</v>
      </c>
      <c r="B8" s="610"/>
      <c r="C8" s="611" t="s">
        <v>152</v>
      </c>
      <c r="D8" s="612"/>
      <c r="E8" s="605"/>
      <c r="F8" s="613"/>
      <c r="G8" s="614"/>
      <c r="H8" s="587"/>
    </row>
    <row r="9" spans="1:8" ht="12.75">
      <c r="A9" s="601"/>
      <c r="B9" s="610"/>
      <c r="C9" s="615" t="s">
        <v>153</v>
      </c>
      <c r="D9" s="616" t="s">
        <v>154</v>
      </c>
      <c r="E9" s="617">
        <v>40</v>
      </c>
      <c r="F9" s="606"/>
      <c r="G9" s="607"/>
      <c r="H9" s="587"/>
    </row>
    <row r="10" spans="1:8" ht="12.75">
      <c r="A10" s="601"/>
      <c r="B10" s="610"/>
      <c r="C10" s="618" t="s">
        <v>155</v>
      </c>
      <c r="D10" s="619" t="s">
        <v>154</v>
      </c>
      <c r="E10" s="620">
        <v>40</v>
      </c>
      <c r="F10" s="606"/>
      <c r="G10" s="607"/>
      <c r="H10" s="587"/>
    </row>
    <row r="11" spans="1:8" ht="12.75" customHeight="1">
      <c r="A11" s="928" t="str">
        <f>C3</f>
        <v>DEMONTAŽNI RADOVI</v>
      </c>
      <c r="B11" s="928"/>
      <c r="C11" s="928"/>
      <c r="D11" s="929" t="s">
        <v>156</v>
      </c>
      <c r="E11" s="929"/>
      <c r="F11" s="929"/>
      <c r="G11" s="621">
        <f>SUM(G5:G10)</f>
        <v>0</v>
      </c>
      <c r="H11" s="622"/>
    </row>
    <row r="12" spans="1:7" ht="15">
      <c r="A12" s="623"/>
      <c r="B12" s="624"/>
      <c r="C12" s="625"/>
      <c r="D12" s="626"/>
      <c r="E12" s="626"/>
      <c r="F12" s="626"/>
      <c r="G12" s="627"/>
    </row>
    <row r="13" spans="1:7" ht="12.75">
      <c r="A13" s="588" t="s">
        <v>1040</v>
      </c>
      <c r="B13" s="589"/>
      <c r="C13" s="589" t="s">
        <v>157</v>
      </c>
      <c r="D13" s="590"/>
      <c r="E13" s="591"/>
      <c r="F13" s="592"/>
      <c r="G13" s="593"/>
    </row>
    <row r="14" spans="1:7" ht="38.25">
      <c r="A14" s="628"/>
      <c r="B14" s="629"/>
      <c r="C14" s="630" t="s">
        <v>158</v>
      </c>
      <c r="D14" s="629"/>
      <c r="E14" s="631"/>
      <c r="F14" s="599"/>
      <c r="G14" s="600"/>
    </row>
    <row r="15" spans="1:7" ht="140.25">
      <c r="A15" s="632">
        <v>1</v>
      </c>
      <c r="B15" s="633"/>
      <c r="C15" s="634" t="s">
        <v>159</v>
      </c>
      <c r="D15" s="635" t="s">
        <v>899</v>
      </c>
      <c r="E15" s="610">
        <v>105</v>
      </c>
      <c r="F15" s="636"/>
      <c r="G15" s="637"/>
    </row>
    <row r="16" spans="1:7" ht="153">
      <c r="A16" s="632">
        <f aca="true" t="shared" si="0" ref="A16:A25">A15+1</f>
        <v>2</v>
      </c>
      <c r="B16" s="610"/>
      <c r="C16" s="603" t="s">
        <v>160</v>
      </c>
      <c r="D16" s="604" t="s">
        <v>899</v>
      </c>
      <c r="E16" s="605">
        <v>10</v>
      </c>
      <c r="F16" s="608"/>
      <c r="G16" s="609"/>
    </row>
    <row r="17" spans="1:7" ht="140.25">
      <c r="A17" s="632">
        <f t="shared" si="0"/>
        <v>3</v>
      </c>
      <c r="B17" s="610"/>
      <c r="C17" s="603" t="s">
        <v>161</v>
      </c>
      <c r="D17" s="604" t="s">
        <v>899</v>
      </c>
      <c r="E17" s="605">
        <v>14</v>
      </c>
      <c r="F17" s="608"/>
      <c r="G17" s="609"/>
    </row>
    <row r="18" spans="1:7" ht="140.25">
      <c r="A18" s="632">
        <f t="shared" si="0"/>
        <v>4</v>
      </c>
      <c r="B18" s="610"/>
      <c r="C18" s="603" t="s">
        <v>162</v>
      </c>
      <c r="D18" s="604" t="s">
        <v>899</v>
      </c>
      <c r="E18" s="605">
        <v>10</v>
      </c>
      <c r="F18" s="608"/>
      <c r="G18" s="609"/>
    </row>
    <row r="19" spans="1:7" ht="140.25">
      <c r="A19" s="632">
        <f t="shared" si="0"/>
        <v>5</v>
      </c>
      <c r="B19" s="610"/>
      <c r="C19" s="603" t="s">
        <v>163</v>
      </c>
      <c r="D19" s="604" t="s">
        <v>899</v>
      </c>
      <c r="E19" s="605">
        <v>36</v>
      </c>
      <c r="F19" s="608"/>
      <c r="G19" s="609"/>
    </row>
    <row r="20" spans="1:7" ht="140.25">
      <c r="A20" s="632">
        <f t="shared" si="0"/>
        <v>6</v>
      </c>
      <c r="B20" s="610"/>
      <c r="C20" s="603" t="s">
        <v>164</v>
      </c>
      <c r="D20" s="604" t="s">
        <v>899</v>
      </c>
      <c r="E20" s="605">
        <v>23</v>
      </c>
      <c r="F20" s="608"/>
      <c r="G20" s="609"/>
    </row>
    <row r="21" spans="1:7" ht="140.25">
      <c r="A21" s="632">
        <f t="shared" si="0"/>
        <v>7</v>
      </c>
      <c r="B21" s="610"/>
      <c r="C21" s="603" t="s">
        <v>165</v>
      </c>
      <c r="D21" s="604" t="s">
        <v>899</v>
      </c>
      <c r="E21" s="605">
        <v>5</v>
      </c>
      <c r="F21" s="608"/>
      <c r="G21" s="609"/>
    </row>
    <row r="22" spans="1:7" ht="153">
      <c r="A22" s="632">
        <f t="shared" si="0"/>
        <v>8</v>
      </c>
      <c r="B22" s="610"/>
      <c r="C22" s="603" t="s">
        <v>166</v>
      </c>
      <c r="D22" s="604" t="s">
        <v>899</v>
      </c>
      <c r="E22" s="605">
        <v>10</v>
      </c>
      <c r="F22" s="608"/>
      <c r="G22" s="609"/>
    </row>
    <row r="23" spans="1:7" ht="178.5">
      <c r="A23" s="632">
        <f t="shared" si="0"/>
        <v>9</v>
      </c>
      <c r="B23" s="610"/>
      <c r="C23" s="603" t="s">
        <v>167</v>
      </c>
      <c r="D23" s="604" t="s">
        <v>899</v>
      </c>
      <c r="E23" s="605">
        <v>14</v>
      </c>
      <c r="F23" s="608"/>
      <c r="G23" s="609"/>
    </row>
    <row r="24" spans="1:7" ht="178.5">
      <c r="A24" s="632">
        <f t="shared" si="0"/>
        <v>10</v>
      </c>
      <c r="B24" s="610"/>
      <c r="C24" s="603" t="s">
        <v>168</v>
      </c>
      <c r="D24" s="604" t="s">
        <v>899</v>
      </c>
      <c r="E24" s="605">
        <v>2</v>
      </c>
      <c r="F24" s="608"/>
      <c r="G24" s="609"/>
    </row>
    <row r="25" spans="1:9" ht="12.75">
      <c r="A25" s="632">
        <f t="shared" si="0"/>
        <v>11</v>
      </c>
      <c r="B25" s="638"/>
      <c r="C25" s="639" t="s">
        <v>169</v>
      </c>
      <c r="D25" s="640" t="s">
        <v>827</v>
      </c>
      <c r="E25" s="641">
        <v>1</v>
      </c>
      <c r="F25" s="642"/>
      <c r="G25" s="643"/>
      <c r="H25" s="587"/>
      <c r="I25" s="644"/>
    </row>
    <row r="26" spans="1:9" ht="12.75" customHeight="1">
      <c r="A26" s="928" t="str">
        <f>C13</f>
        <v>INSTALACIJA RASVJETE</v>
      </c>
      <c r="B26" s="928"/>
      <c r="C26" s="928"/>
      <c r="D26" s="929" t="s">
        <v>156</v>
      </c>
      <c r="E26" s="929"/>
      <c r="F26" s="929"/>
      <c r="G26" s="621">
        <f>SUM(G14:G25)</f>
        <v>0</v>
      </c>
      <c r="H26" s="587"/>
      <c r="I26" s="644"/>
    </row>
    <row r="27" spans="1:8" ht="12.75">
      <c r="A27" s="645"/>
      <c r="B27" s="646"/>
      <c r="C27" s="647"/>
      <c r="D27" s="648"/>
      <c r="E27" s="649"/>
      <c r="F27" s="650"/>
      <c r="G27" s="651"/>
      <c r="H27" s="652"/>
    </row>
    <row r="28" spans="1:8" s="660" customFormat="1" ht="12.75">
      <c r="A28" s="653" t="s">
        <v>1042</v>
      </c>
      <c r="B28" s="654"/>
      <c r="C28" s="654" t="s">
        <v>170</v>
      </c>
      <c r="D28" s="655"/>
      <c r="E28" s="656"/>
      <c r="F28" s="657"/>
      <c r="G28" s="658"/>
      <c r="H28" s="659"/>
    </row>
    <row r="29" spans="1:8" s="660" customFormat="1" ht="63.75">
      <c r="A29" s="661">
        <v>1</v>
      </c>
      <c r="B29" s="605"/>
      <c r="C29" s="662" t="s">
        <v>171</v>
      </c>
      <c r="D29" s="663"/>
      <c r="E29" s="664"/>
      <c r="F29" s="636"/>
      <c r="G29" s="665"/>
      <c r="H29" s="659"/>
    </row>
    <row r="30" spans="1:8" s="660" customFormat="1" ht="12.75">
      <c r="A30" s="661"/>
      <c r="B30" s="605"/>
      <c r="C30" s="666" t="s">
        <v>172</v>
      </c>
      <c r="D30" s="663" t="s">
        <v>602</v>
      </c>
      <c r="E30" s="664">
        <v>400</v>
      </c>
      <c r="F30" s="636"/>
      <c r="G30" s="665"/>
      <c r="H30" s="659"/>
    </row>
    <row r="31" spans="1:8" s="660" customFormat="1" ht="12.75">
      <c r="A31" s="661"/>
      <c r="B31" s="605"/>
      <c r="C31" s="666" t="s">
        <v>173</v>
      </c>
      <c r="D31" s="663" t="s">
        <v>602</v>
      </c>
      <c r="E31" s="664">
        <v>100</v>
      </c>
      <c r="F31" s="636"/>
      <c r="G31" s="665"/>
      <c r="H31" s="659"/>
    </row>
    <row r="32" spans="1:8" s="660" customFormat="1" ht="12.75">
      <c r="A32" s="661"/>
      <c r="B32" s="605"/>
      <c r="C32" s="666" t="s">
        <v>174</v>
      </c>
      <c r="D32" s="663" t="s">
        <v>602</v>
      </c>
      <c r="E32" s="664">
        <v>300</v>
      </c>
      <c r="F32" s="636"/>
      <c r="G32" s="665"/>
      <c r="H32" s="659"/>
    </row>
    <row r="33" spans="1:8" ht="63.75">
      <c r="A33" s="661">
        <f>A29+1</f>
        <v>2</v>
      </c>
      <c r="B33" s="605"/>
      <c r="C33" s="667" t="s">
        <v>175</v>
      </c>
      <c r="D33" s="663"/>
      <c r="E33" s="664"/>
      <c r="F33" s="668"/>
      <c r="G33" s="669"/>
      <c r="H33" s="587"/>
    </row>
    <row r="34" spans="1:8" ht="15" customHeight="1">
      <c r="A34" s="661"/>
      <c r="B34" s="605"/>
      <c r="C34" s="667" t="s">
        <v>176</v>
      </c>
      <c r="D34" s="663" t="s">
        <v>602</v>
      </c>
      <c r="E34" s="664">
        <v>100</v>
      </c>
      <c r="F34" s="670"/>
      <c r="G34" s="671"/>
      <c r="H34" s="587"/>
    </row>
    <row r="35" spans="1:8" ht="12.75">
      <c r="A35" s="661"/>
      <c r="B35" s="605"/>
      <c r="C35" s="667" t="s">
        <v>177</v>
      </c>
      <c r="D35" s="663" t="s">
        <v>602</v>
      </c>
      <c r="E35" s="664">
        <v>50</v>
      </c>
      <c r="F35" s="670"/>
      <c r="G35" s="671"/>
      <c r="H35" s="587"/>
    </row>
    <row r="36" spans="1:8" ht="15" customHeight="1">
      <c r="A36" s="661"/>
      <c r="B36" s="605"/>
      <c r="C36" s="667" t="s">
        <v>178</v>
      </c>
      <c r="D36" s="663" t="s">
        <v>602</v>
      </c>
      <c r="E36" s="664">
        <v>30</v>
      </c>
      <c r="F36" s="670"/>
      <c r="G36" s="671"/>
      <c r="H36" s="587"/>
    </row>
    <row r="37" spans="1:8" ht="25.5">
      <c r="A37" s="672">
        <f>A33+1</f>
        <v>3</v>
      </c>
      <c r="B37" s="673"/>
      <c r="C37" s="667" t="s">
        <v>179</v>
      </c>
      <c r="D37" s="604" t="s">
        <v>602</v>
      </c>
      <c r="E37" s="605">
        <v>20</v>
      </c>
      <c r="F37" s="668"/>
      <c r="G37" s="669"/>
      <c r="H37" s="587"/>
    </row>
    <row r="38" spans="1:8" ht="25.5">
      <c r="A38" s="672">
        <f aca="true" t="shared" si="1" ref="A38:A46">A37+1</f>
        <v>4</v>
      </c>
      <c r="B38" s="673"/>
      <c r="C38" s="667" t="s">
        <v>180</v>
      </c>
      <c r="D38" s="604" t="s">
        <v>602</v>
      </c>
      <c r="E38" s="605">
        <v>30</v>
      </c>
      <c r="F38" s="668"/>
      <c r="G38" s="669"/>
      <c r="H38" s="587"/>
    </row>
    <row r="39" spans="1:8" ht="25.5">
      <c r="A39" s="672">
        <f t="shared" si="1"/>
        <v>5</v>
      </c>
      <c r="B39" s="673"/>
      <c r="C39" s="667" t="s">
        <v>181</v>
      </c>
      <c r="D39" s="604" t="s">
        <v>602</v>
      </c>
      <c r="E39" s="605">
        <v>30</v>
      </c>
      <c r="F39" s="668"/>
      <c r="G39" s="669"/>
      <c r="H39" s="587"/>
    </row>
    <row r="40" spans="1:8" s="660" customFormat="1" ht="63.75">
      <c r="A40" s="672">
        <f t="shared" si="1"/>
        <v>6</v>
      </c>
      <c r="B40" s="673"/>
      <c r="C40" s="674" t="s">
        <v>182</v>
      </c>
      <c r="D40" s="604" t="s">
        <v>899</v>
      </c>
      <c r="E40" s="605">
        <v>4</v>
      </c>
      <c r="F40" s="608"/>
      <c r="G40" s="609"/>
      <c r="H40" s="659"/>
    </row>
    <row r="41" spans="1:8" ht="25.5">
      <c r="A41" s="672">
        <f t="shared" si="1"/>
        <v>7</v>
      </c>
      <c r="B41" s="673"/>
      <c r="C41" s="634" t="s">
        <v>183</v>
      </c>
      <c r="D41" s="604" t="s">
        <v>899</v>
      </c>
      <c r="E41" s="605">
        <v>16</v>
      </c>
      <c r="F41" s="608"/>
      <c r="G41" s="609"/>
      <c r="H41" s="587"/>
    </row>
    <row r="42" spans="1:8" s="660" customFormat="1" ht="25.5">
      <c r="A42" s="672">
        <f t="shared" si="1"/>
        <v>8</v>
      </c>
      <c r="B42" s="673"/>
      <c r="C42" s="634" t="s">
        <v>184</v>
      </c>
      <c r="D42" s="604" t="s">
        <v>899</v>
      </c>
      <c r="E42" s="605">
        <v>4</v>
      </c>
      <c r="F42" s="608"/>
      <c r="G42" s="609"/>
      <c r="H42" s="659"/>
    </row>
    <row r="43" spans="1:8" s="660" customFormat="1" ht="27">
      <c r="A43" s="672">
        <f t="shared" si="1"/>
        <v>9</v>
      </c>
      <c r="B43" s="673"/>
      <c r="C43" s="634" t="s">
        <v>185</v>
      </c>
      <c r="D43" s="604" t="s">
        <v>899</v>
      </c>
      <c r="E43" s="605">
        <v>8</v>
      </c>
      <c r="F43" s="668"/>
      <c r="G43" s="669"/>
      <c r="H43" s="675"/>
    </row>
    <row r="44" spans="1:8" ht="25.5">
      <c r="A44" s="672">
        <f t="shared" si="1"/>
        <v>10</v>
      </c>
      <c r="B44" s="673"/>
      <c r="C44" s="676" t="s">
        <v>186</v>
      </c>
      <c r="D44" s="635" t="s">
        <v>899</v>
      </c>
      <c r="E44" s="610">
        <v>229</v>
      </c>
      <c r="F44" s="608"/>
      <c r="G44" s="609"/>
      <c r="H44" s="622"/>
    </row>
    <row r="45" spans="1:8" ht="12.75">
      <c r="A45" s="672">
        <f t="shared" si="1"/>
        <v>11</v>
      </c>
      <c r="B45" s="673"/>
      <c r="C45" s="677" t="s">
        <v>169</v>
      </c>
      <c r="D45" s="678" t="s">
        <v>827</v>
      </c>
      <c r="E45" s="679">
        <v>1</v>
      </c>
      <c r="F45" s="636"/>
      <c r="G45" s="669"/>
      <c r="H45" s="622"/>
    </row>
    <row r="46" spans="1:8" ht="51">
      <c r="A46" s="680">
        <f t="shared" si="1"/>
        <v>12</v>
      </c>
      <c r="B46" s="681"/>
      <c r="C46" s="682" t="s">
        <v>187</v>
      </c>
      <c r="D46" s="683" t="s">
        <v>827</v>
      </c>
      <c r="E46" s="681">
        <v>1</v>
      </c>
      <c r="F46" s="642"/>
      <c r="G46" s="684"/>
      <c r="H46" s="622"/>
    </row>
    <row r="47" spans="1:8" ht="12.75" customHeight="1">
      <c r="A47" s="928" t="str">
        <f>C28</f>
        <v>INSTALACIJSKI MATERIJAL</v>
      </c>
      <c r="B47" s="928"/>
      <c r="C47" s="928"/>
      <c r="D47" s="929" t="s">
        <v>156</v>
      </c>
      <c r="E47" s="929"/>
      <c r="F47" s="929"/>
      <c r="G47" s="621">
        <f>SUM(G29:G46)</f>
        <v>0</v>
      </c>
      <c r="H47" s="622"/>
    </row>
    <row r="48" spans="1:8" ht="15">
      <c r="A48" s="685"/>
      <c r="B48" s="686"/>
      <c r="C48" s="686"/>
      <c r="D48" s="626"/>
      <c r="E48" s="626"/>
      <c r="F48" s="626"/>
      <c r="G48" s="627"/>
      <c r="H48" s="622"/>
    </row>
    <row r="49" spans="1:8" ht="15" customHeight="1">
      <c r="A49" s="588" t="str">
        <f>A2</f>
        <v>A.</v>
      </c>
      <c r="B49" s="930" t="str">
        <f>C2</f>
        <v>ZAMJENA POSTOJEĆE RASVJETE - ŠKOLA</v>
      </c>
      <c r="C49" s="930"/>
      <c r="D49" s="931" t="s">
        <v>156</v>
      </c>
      <c r="E49" s="931"/>
      <c r="F49" s="931"/>
      <c r="G49" s="687">
        <f>G11+G26+G47</f>
        <v>0</v>
      </c>
      <c r="H49" s="622"/>
    </row>
    <row r="50" spans="1:7" ht="15">
      <c r="A50" s="623"/>
      <c r="B50" s="624"/>
      <c r="C50" s="625"/>
      <c r="D50" s="626"/>
      <c r="E50" s="626"/>
      <c r="F50" s="626"/>
      <c r="G50" s="627"/>
    </row>
    <row r="51" spans="1:8" ht="19.5" customHeight="1">
      <c r="A51" s="588" t="s">
        <v>1195</v>
      </c>
      <c r="B51" s="589"/>
      <c r="C51" s="589" t="s">
        <v>188</v>
      </c>
      <c r="D51" s="590"/>
      <c r="E51" s="591"/>
      <c r="F51" s="592"/>
      <c r="G51" s="593"/>
      <c r="H51" s="587"/>
    </row>
    <row r="52" spans="1:8" ht="12.75">
      <c r="A52" s="588" t="s">
        <v>1037</v>
      </c>
      <c r="B52" s="589"/>
      <c r="C52" s="589" t="s">
        <v>147</v>
      </c>
      <c r="D52" s="590"/>
      <c r="E52" s="591"/>
      <c r="F52" s="592"/>
      <c r="G52" s="593"/>
      <c r="H52" s="587"/>
    </row>
    <row r="53" spans="1:8" ht="25.5">
      <c r="A53" s="594"/>
      <c r="B53" s="595"/>
      <c r="C53" s="596" t="s">
        <v>148</v>
      </c>
      <c r="D53" s="597"/>
      <c r="E53" s="598"/>
      <c r="F53" s="599"/>
      <c r="G53" s="600"/>
      <c r="H53" s="587"/>
    </row>
    <row r="54" spans="1:8" ht="25.5">
      <c r="A54" s="601">
        <v>1</v>
      </c>
      <c r="B54" s="602"/>
      <c r="C54" s="603" t="s">
        <v>149</v>
      </c>
      <c r="D54" s="604" t="s">
        <v>827</v>
      </c>
      <c r="E54" s="605">
        <v>1</v>
      </c>
      <c r="F54" s="606"/>
      <c r="G54" s="607"/>
      <c r="H54" s="587"/>
    </row>
    <row r="55" spans="1:8" ht="38.25">
      <c r="A55" s="601">
        <f>A54+1</f>
        <v>2</v>
      </c>
      <c r="B55" s="602"/>
      <c r="C55" s="603" t="s">
        <v>150</v>
      </c>
      <c r="D55" s="604" t="s">
        <v>899</v>
      </c>
      <c r="E55" s="605">
        <v>171</v>
      </c>
      <c r="F55" s="608"/>
      <c r="G55" s="609"/>
      <c r="H55" s="587"/>
    </row>
    <row r="56" spans="1:8" ht="51">
      <c r="A56" s="601">
        <f>A55+1</f>
        <v>3</v>
      </c>
      <c r="B56" s="610"/>
      <c r="C56" s="611" t="s">
        <v>152</v>
      </c>
      <c r="D56" s="612"/>
      <c r="E56" s="605"/>
      <c r="F56" s="613"/>
      <c r="G56" s="614"/>
      <c r="H56" s="587"/>
    </row>
    <row r="57" spans="1:8" ht="12.75">
      <c r="A57" s="601"/>
      <c r="B57" s="610"/>
      <c r="C57" s="615" t="s">
        <v>153</v>
      </c>
      <c r="D57" s="616" t="s">
        <v>154</v>
      </c>
      <c r="E57" s="617">
        <v>30</v>
      </c>
      <c r="F57" s="606"/>
      <c r="G57" s="607"/>
      <c r="H57" s="587"/>
    </row>
    <row r="58" spans="1:8" ht="12.75">
      <c r="A58" s="601"/>
      <c r="B58" s="610"/>
      <c r="C58" s="618" t="s">
        <v>155</v>
      </c>
      <c r="D58" s="619" t="s">
        <v>154</v>
      </c>
      <c r="E58" s="620">
        <v>30</v>
      </c>
      <c r="F58" s="606"/>
      <c r="G58" s="607"/>
      <c r="H58" s="587"/>
    </row>
    <row r="59" spans="1:8" ht="12.75" customHeight="1">
      <c r="A59" s="928" t="str">
        <f>C52</f>
        <v>DEMONTAŽNI RADOVI</v>
      </c>
      <c r="B59" s="928"/>
      <c r="C59" s="928"/>
      <c r="D59" s="929" t="s">
        <v>156</v>
      </c>
      <c r="E59" s="929"/>
      <c r="F59" s="929"/>
      <c r="G59" s="621">
        <f>SUM(G54:G58)</f>
        <v>0</v>
      </c>
      <c r="H59" s="622"/>
    </row>
    <row r="60" spans="1:7" ht="15">
      <c r="A60" s="623"/>
      <c r="B60" s="624"/>
      <c r="C60" s="625"/>
      <c r="D60" s="626"/>
      <c r="E60" s="626"/>
      <c r="F60" s="626"/>
      <c r="G60" s="627"/>
    </row>
    <row r="61" spans="1:7" ht="12.75">
      <c r="A61" s="588" t="s">
        <v>1040</v>
      </c>
      <c r="B61" s="589"/>
      <c r="C61" s="589" t="s">
        <v>157</v>
      </c>
      <c r="D61" s="590"/>
      <c r="E61" s="591"/>
      <c r="F61" s="592"/>
      <c r="G61" s="593"/>
    </row>
    <row r="62" spans="1:7" ht="38.25">
      <c r="A62" s="628"/>
      <c r="B62" s="629"/>
      <c r="C62" s="630" t="s">
        <v>189</v>
      </c>
      <c r="D62" s="629"/>
      <c r="E62" s="631"/>
      <c r="F62" s="599"/>
      <c r="G62" s="600"/>
    </row>
    <row r="63" spans="1:7" ht="140.25">
      <c r="A63" s="632">
        <v>1</v>
      </c>
      <c r="B63" s="633"/>
      <c r="C63" s="634" t="s">
        <v>159</v>
      </c>
      <c r="D63" s="635" t="s">
        <v>899</v>
      </c>
      <c r="E63" s="610">
        <v>6</v>
      </c>
      <c r="F63" s="636"/>
      <c r="G63" s="637"/>
    </row>
    <row r="64" spans="1:7" ht="153">
      <c r="A64" s="632">
        <f aca="true" t="shared" si="2" ref="A64:A75">A63+1</f>
        <v>2</v>
      </c>
      <c r="B64" s="610"/>
      <c r="C64" s="603" t="s">
        <v>160</v>
      </c>
      <c r="D64" s="604" t="s">
        <v>899</v>
      </c>
      <c r="E64" s="605">
        <v>1</v>
      </c>
      <c r="F64" s="608"/>
      <c r="G64" s="609"/>
    </row>
    <row r="65" spans="1:7" ht="140.25">
      <c r="A65" s="632">
        <f t="shared" si="2"/>
        <v>3</v>
      </c>
      <c r="B65" s="610"/>
      <c r="C65" s="603" t="s">
        <v>162</v>
      </c>
      <c r="D65" s="604" t="s">
        <v>899</v>
      </c>
      <c r="E65" s="605">
        <v>31</v>
      </c>
      <c r="F65" s="608"/>
      <c r="G65" s="609"/>
    </row>
    <row r="66" spans="1:7" ht="140.25">
      <c r="A66" s="632">
        <f t="shared" si="2"/>
        <v>4</v>
      </c>
      <c r="B66" s="610"/>
      <c r="C66" s="603" t="s">
        <v>163</v>
      </c>
      <c r="D66" s="604" t="s">
        <v>899</v>
      </c>
      <c r="E66" s="605">
        <v>20</v>
      </c>
      <c r="F66" s="608"/>
      <c r="G66" s="609"/>
    </row>
    <row r="67" spans="1:7" ht="140.25">
      <c r="A67" s="632">
        <f t="shared" si="2"/>
        <v>5</v>
      </c>
      <c r="B67" s="610"/>
      <c r="C67" s="603" t="s">
        <v>164</v>
      </c>
      <c r="D67" s="604" t="s">
        <v>899</v>
      </c>
      <c r="E67" s="605">
        <v>10</v>
      </c>
      <c r="F67" s="608"/>
      <c r="G67" s="609"/>
    </row>
    <row r="68" spans="1:7" ht="140.25">
      <c r="A68" s="632">
        <f t="shared" si="2"/>
        <v>6</v>
      </c>
      <c r="B68" s="610"/>
      <c r="C68" s="603" t="s">
        <v>165</v>
      </c>
      <c r="D68" s="604" t="s">
        <v>899</v>
      </c>
      <c r="E68" s="605">
        <v>12</v>
      </c>
      <c r="F68" s="608"/>
      <c r="G68" s="609"/>
    </row>
    <row r="69" spans="1:7" ht="153">
      <c r="A69" s="632">
        <f t="shared" si="2"/>
        <v>7</v>
      </c>
      <c r="B69" s="610"/>
      <c r="C69" s="603" t="s">
        <v>166</v>
      </c>
      <c r="D69" s="604" t="s">
        <v>899</v>
      </c>
      <c r="E69" s="605">
        <v>31</v>
      </c>
      <c r="F69" s="608"/>
      <c r="G69" s="609"/>
    </row>
    <row r="70" spans="1:7" ht="178.5">
      <c r="A70" s="632">
        <f t="shared" si="2"/>
        <v>8</v>
      </c>
      <c r="B70" s="610"/>
      <c r="C70" s="603" t="s">
        <v>167</v>
      </c>
      <c r="D70" s="604" t="s">
        <v>899</v>
      </c>
      <c r="E70" s="605">
        <v>8</v>
      </c>
      <c r="F70" s="608"/>
      <c r="G70" s="609"/>
    </row>
    <row r="71" spans="1:7" ht="178.5">
      <c r="A71" s="632">
        <f t="shared" si="2"/>
        <v>9</v>
      </c>
      <c r="B71" s="610"/>
      <c r="C71" s="603" t="s">
        <v>168</v>
      </c>
      <c r="D71" s="604" t="s">
        <v>899</v>
      </c>
      <c r="E71" s="605">
        <v>2</v>
      </c>
      <c r="F71" s="608"/>
      <c r="G71" s="609"/>
    </row>
    <row r="72" spans="1:7" ht="153">
      <c r="A72" s="632">
        <f t="shared" si="2"/>
        <v>10</v>
      </c>
      <c r="B72" s="610"/>
      <c r="C72" s="603" t="s">
        <v>190</v>
      </c>
      <c r="D72" s="604" t="s">
        <v>899</v>
      </c>
      <c r="E72" s="605">
        <v>16</v>
      </c>
      <c r="F72" s="608"/>
      <c r="G72" s="609"/>
    </row>
    <row r="73" spans="1:7" ht="153">
      <c r="A73" s="632">
        <f t="shared" si="2"/>
        <v>11</v>
      </c>
      <c r="B73" s="610"/>
      <c r="C73" s="603" t="s">
        <v>191</v>
      </c>
      <c r="D73" s="604" t="s">
        <v>899</v>
      </c>
      <c r="E73" s="605">
        <v>32</v>
      </c>
      <c r="F73" s="608"/>
      <c r="G73" s="609"/>
    </row>
    <row r="74" spans="1:7" ht="12.75">
      <c r="A74" s="632">
        <f t="shared" si="2"/>
        <v>12</v>
      </c>
      <c r="B74" s="610"/>
      <c r="C74" s="603" t="s">
        <v>192</v>
      </c>
      <c r="D74" s="604" t="s">
        <v>899</v>
      </c>
      <c r="E74" s="605">
        <v>48</v>
      </c>
      <c r="F74" s="608"/>
      <c r="G74" s="609"/>
    </row>
    <row r="75" spans="1:9" ht="12.75">
      <c r="A75" s="632">
        <f t="shared" si="2"/>
        <v>13</v>
      </c>
      <c r="B75" s="638"/>
      <c r="C75" s="688" t="s">
        <v>169</v>
      </c>
      <c r="D75" s="640" t="s">
        <v>827</v>
      </c>
      <c r="E75" s="641">
        <v>1</v>
      </c>
      <c r="F75" s="642"/>
      <c r="G75" s="643"/>
      <c r="H75" s="587"/>
      <c r="I75" s="644"/>
    </row>
    <row r="76" spans="1:9" ht="12.75" customHeight="1">
      <c r="A76" s="928" t="str">
        <f>C61</f>
        <v>INSTALACIJA RASVJETE</v>
      </c>
      <c r="B76" s="928"/>
      <c r="C76" s="928"/>
      <c r="D76" s="929" t="s">
        <v>156</v>
      </c>
      <c r="E76" s="929"/>
      <c r="F76" s="929"/>
      <c r="G76" s="621">
        <f>SUM(G62:G75)</f>
        <v>0</v>
      </c>
      <c r="H76" s="587"/>
      <c r="I76" s="644"/>
    </row>
    <row r="77" spans="1:8" ht="12.75">
      <c r="A77" s="645"/>
      <c r="B77" s="646"/>
      <c r="C77" s="647"/>
      <c r="D77" s="648"/>
      <c r="E77" s="649"/>
      <c r="F77" s="650"/>
      <c r="G77" s="651"/>
      <c r="H77" s="652"/>
    </row>
    <row r="78" spans="1:8" s="660" customFormat="1" ht="12.75">
      <c r="A78" s="653" t="s">
        <v>1042</v>
      </c>
      <c r="B78" s="654"/>
      <c r="C78" s="654" t="s">
        <v>170</v>
      </c>
      <c r="D78" s="655"/>
      <c r="E78" s="656"/>
      <c r="F78" s="657"/>
      <c r="G78" s="658"/>
      <c r="H78" s="659"/>
    </row>
    <row r="79" spans="1:8" s="660" customFormat="1" ht="63.75">
      <c r="A79" s="661">
        <v>1</v>
      </c>
      <c r="B79" s="605"/>
      <c r="C79" s="662" t="s">
        <v>171</v>
      </c>
      <c r="D79" s="663"/>
      <c r="E79" s="664"/>
      <c r="F79" s="636"/>
      <c r="G79" s="665"/>
      <c r="H79" s="659"/>
    </row>
    <row r="80" spans="1:8" s="660" customFormat="1" ht="12.75">
      <c r="A80" s="661"/>
      <c r="B80" s="605"/>
      <c r="C80" s="666" t="s">
        <v>172</v>
      </c>
      <c r="D80" s="663" t="s">
        <v>602</v>
      </c>
      <c r="E80" s="664">
        <v>300</v>
      </c>
      <c r="F80" s="636"/>
      <c r="G80" s="665"/>
      <c r="H80" s="659"/>
    </row>
    <row r="81" spans="1:8" s="660" customFormat="1" ht="12.75">
      <c r="A81" s="661"/>
      <c r="B81" s="605"/>
      <c r="C81" s="666" t="s">
        <v>173</v>
      </c>
      <c r="D81" s="663" t="s">
        <v>602</v>
      </c>
      <c r="E81" s="664">
        <v>100</v>
      </c>
      <c r="F81" s="636"/>
      <c r="G81" s="665"/>
      <c r="H81" s="659"/>
    </row>
    <row r="82" spans="1:8" s="660" customFormat="1" ht="12.75">
      <c r="A82" s="661"/>
      <c r="B82" s="605"/>
      <c r="C82" s="666" t="s">
        <v>174</v>
      </c>
      <c r="D82" s="663" t="s">
        <v>602</v>
      </c>
      <c r="E82" s="664">
        <v>50</v>
      </c>
      <c r="F82" s="636"/>
      <c r="G82" s="665"/>
      <c r="H82" s="659"/>
    </row>
    <row r="83" spans="1:8" s="660" customFormat="1" ht="63.75">
      <c r="A83" s="661">
        <f>A79+1</f>
        <v>2</v>
      </c>
      <c r="B83" s="605"/>
      <c r="C83" s="667" t="s">
        <v>175</v>
      </c>
      <c r="D83" s="663"/>
      <c r="E83" s="664"/>
      <c r="F83" s="668"/>
      <c r="G83" s="669"/>
      <c r="H83" s="659"/>
    </row>
    <row r="84" spans="1:8" s="660" customFormat="1" ht="12.75">
      <c r="A84" s="661"/>
      <c r="B84" s="605"/>
      <c r="C84" s="667" t="s">
        <v>176</v>
      </c>
      <c r="D84" s="663" t="s">
        <v>602</v>
      </c>
      <c r="E84" s="664">
        <v>100</v>
      </c>
      <c r="F84" s="670"/>
      <c r="G84" s="671"/>
      <c r="H84" s="659"/>
    </row>
    <row r="85" spans="1:8" s="660" customFormat="1" ht="12.75">
      <c r="A85" s="661"/>
      <c r="B85" s="605"/>
      <c r="C85" s="667" t="s">
        <v>177</v>
      </c>
      <c r="D85" s="663" t="s">
        <v>602</v>
      </c>
      <c r="E85" s="664">
        <v>50</v>
      </c>
      <c r="F85" s="670"/>
      <c r="G85" s="671"/>
      <c r="H85" s="659"/>
    </row>
    <row r="86" spans="1:8" s="660" customFormat="1" ht="12.75">
      <c r="A86" s="661"/>
      <c r="B86" s="605"/>
      <c r="C86" s="667" t="s">
        <v>178</v>
      </c>
      <c r="D86" s="663" t="s">
        <v>602</v>
      </c>
      <c r="E86" s="664">
        <v>30</v>
      </c>
      <c r="F86" s="670"/>
      <c r="G86" s="671"/>
      <c r="H86" s="659"/>
    </row>
    <row r="87" spans="1:8" s="660" customFormat="1" ht="25.5">
      <c r="A87" s="672">
        <f>A83+1</f>
        <v>3</v>
      </c>
      <c r="B87" s="673"/>
      <c r="C87" s="667" t="s">
        <v>179</v>
      </c>
      <c r="D87" s="604" t="s">
        <v>602</v>
      </c>
      <c r="E87" s="605">
        <v>20</v>
      </c>
      <c r="F87" s="668"/>
      <c r="G87" s="669"/>
      <c r="H87" s="659"/>
    </row>
    <row r="88" spans="1:8" s="660" customFormat="1" ht="25.5">
      <c r="A88" s="672">
        <f aca="true" t="shared" si="3" ref="A88:A95">A87+1</f>
        <v>4</v>
      </c>
      <c r="B88" s="673"/>
      <c r="C88" s="667" t="s">
        <v>180</v>
      </c>
      <c r="D88" s="604" t="s">
        <v>602</v>
      </c>
      <c r="E88" s="605">
        <v>30</v>
      </c>
      <c r="F88" s="668"/>
      <c r="G88" s="669"/>
      <c r="H88" s="659"/>
    </row>
    <row r="89" spans="1:8" s="660" customFormat="1" ht="25.5">
      <c r="A89" s="672">
        <f t="shared" si="3"/>
        <v>5</v>
      </c>
      <c r="B89" s="673"/>
      <c r="C89" s="667" t="s">
        <v>181</v>
      </c>
      <c r="D89" s="604" t="s">
        <v>602</v>
      </c>
      <c r="E89" s="605">
        <v>30</v>
      </c>
      <c r="F89" s="668"/>
      <c r="G89" s="669"/>
      <c r="H89" s="659"/>
    </row>
    <row r="90" spans="1:10" ht="25.5">
      <c r="A90" s="672">
        <f t="shared" si="3"/>
        <v>6</v>
      </c>
      <c r="B90" s="673"/>
      <c r="C90" s="634" t="s">
        <v>183</v>
      </c>
      <c r="D90" s="604" t="s">
        <v>899</v>
      </c>
      <c r="E90" s="605">
        <v>10</v>
      </c>
      <c r="F90" s="608"/>
      <c r="G90" s="609"/>
      <c r="H90" s="689"/>
      <c r="J90" s="644"/>
    </row>
    <row r="91" spans="1:10" ht="25.5">
      <c r="A91" s="672">
        <f t="shared" si="3"/>
        <v>7</v>
      </c>
      <c r="B91" s="673"/>
      <c r="C91" s="634" t="s">
        <v>184</v>
      </c>
      <c r="D91" s="604" t="s">
        <v>899</v>
      </c>
      <c r="E91" s="605">
        <v>2</v>
      </c>
      <c r="F91" s="608"/>
      <c r="G91" s="609"/>
      <c r="H91" s="689"/>
      <c r="J91" s="644"/>
    </row>
    <row r="92" spans="1:8" ht="27">
      <c r="A92" s="672">
        <f t="shared" si="3"/>
        <v>8</v>
      </c>
      <c r="B92" s="673"/>
      <c r="C92" s="634" t="s">
        <v>185</v>
      </c>
      <c r="D92" s="604" t="s">
        <v>899</v>
      </c>
      <c r="E92" s="605">
        <v>20</v>
      </c>
      <c r="F92" s="668"/>
      <c r="G92" s="669"/>
      <c r="H92" s="587"/>
    </row>
    <row r="93" spans="1:8" ht="25.5">
      <c r="A93" s="672">
        <f t="shared" si="3"/>
        <v>9</v>
      </c>
      <c r="B93" s="673"/>
      <c r="C93" s="676" t="s">
        <v>186</v>
      </c>
      <c r="D93" s="635" t="s">
        <v>899</v>
      </c>
      <c r="E93" s="610">
        <v>20</v>
      </c>
      <c r="F93" s="608"/>
      <c r="G93" s="609"/>
      <c r="H93" s="587"/>
    </row>
    <row r="94" spans="1:8" ht="12.75">
      <c r="A94" s="672">
        <f t="shared" si="3"/>
        <v>10</v>
      </c>
      <c r="B94" s="673"/>
      <c r="C94" s="634" t="s">
        <v>169</v>
      </c>
      <c r="D94" s="678" t="s">
        <v>827</v>
      </c>
      <c r="E94" s="679">
        <v>1</v>
      </c>
      <c r="F94" s="636"/>
      <c r="G94" s="669"/>
      <c r="H94" s="587"/>
    </row>
    <row r="95" spans="1:8" ht="51">
      <c r="A95" s="680">
        <f t="shared" si="3"/>
        <v>11</v>
      </c>
      <c r="B95" s="681"/>
      <c r="C95" s="682" t="s">
        <v>187</v>
      </c>
      <c r="D95" s="683" t="s">
        <v>827</v>
      </c>
      <c r="E95" s="681">
        <v>1</v>
      </c>
      <c r="F95" s="642"/>
      <c r="G95" s="684"/>
      <c r="H95" s="587"/>
    </row>
    <row r="96" spans="1:8" ht="12.75" customHeight="1">
      <c r="A96" s="928" t="str">
        <f>C78</f>
        <v>INSTALACIJSKI MATERIJAL</v>
      </c>
      <c r="B96" s="928"/>
      <c r="C96" s="928"/>
      <c r="D96" s="929" t="s">
        <v>156</v>
      </c>
      <c r="E96" s="929"/>
      <c r="F96" s="929"/>
      <c r="G96" s="621">
        <f>SUM(G79:G95)</f>
        <v>0</v>
      </c>
      <c r="H96" s="622"/>
    </row>
    <row r="97" spans="1:8" ht="15">
      <c r="A97" s="685"/>
      <c r="B97" s="686"/>
      <c r="C97" s="686"/>
      <c r="D97" s="626"/>
      <c r="E97" s="626"/>
      <c r="F97" s="626"/>
      <c r="G97" s="627"/>
      <c r="H97" s="622"/>
    </row>
    <row r="98" spans="1:8" ht="15" customHeight="1">
      <c r="A98" s="588" t="str">
        <f>A51</f>
        <v>B.</v>
      </c>
      <c r="B98" s="930" t="str">
        <f>C51</f>
        <v>ZAMJENA POSTOJEĆE RASVJETE - DVORANA</v>
      </c>
      <c r="C98" s="930"/>
      <c r="D98" s="931" t="s">
        <v>156</v>
      </c>
      <c r="E98" s="931"/>
      <c r="F98" s="931"/>
      <c r="G98" s="687">
        <f>G59+G76+G96</f>
        <v>0</v>
      </c>
      <c r="H98" s="622"/>
    </row>
    <row r="99" spans="1:7" ht="15">
      <c r="A99" s="623"/>
      <c r="B99" s="624"/>
      <c r="C99" s="625"/>
      <c r="D99" s="626"/>
      <c r="E99" s="626"/>
      <c r="F99" s="626"/>
      <c r="G99" s="627"/>
    </row>
    <row r="100" spans="1:8" ht="19.5" customHeight="1">
      <c r="A100" s="588" t="s">
        <v>193</v>
      </c>
      <c r="B100" s="589"/>
      <c r="C100" s="589" t="s">
        <v>194</v>
      </c>
      <c r="D100" s="590"/>
      <c r="E100" s="591"/>
      <c r="F100" s="592"/>
      <c r="G100" s="593"/>
      <c r="H100" s="587"/>
    </row>
    <row r="101" spans="1:8" ht="15" customHeight="1">
      <c r="A101" s="690" t="s">
        <v>1037</v>
      </c>
      <c r="B101" s="691"/>
      <c r="C101" s="691" t="s">
        <v>195</v>
      </c>
      <c r="D101" s="692"/>
      <c r="E101" s="693"/>
      <c r="F101" s="694"/>
      <c r="G101" s="695"/>
      <c r="H101" s="587"/>
    </row>
    <row r="102" spans="1:8" ht="51">
      <c r="A102" s="661">
        <v>1</v>
      </c>
      <c r="B102" s="605"/>
      <c r="C102" s="662" t="s">
        <v>196</v>
      </c>
      <c r="D102" s="663"/>
      <c r="E102" s="664"/>
      <c r="F102" s="636"/>
      <c r="G102" s="665"/>
      <c r="H102" s="587"/>
    </row>
    <row r="103" spans="1:8" ht="12.75">
      <c r="A103" s="661"/>
      <c r="B103" s="605"/>
      <c r="C103" s="666" t="s">
        <v>197</v>
      </c>
      <c r="D103" s="663" t="s">
        <v>602</v>
      </c>
      <c r="E103" s="664">
        <v>50</v>
      </c>
      <c r="F103" s="636"/>
      <c r="G103" s="665"/>
      <c r="H103" s="587"/>
    </row>
    <row r="104" spans="1:8" ht="63.75">
      <c r="A104" s="661">
        <f>A102+1</f>
        <v>2</v>
      </c>
      <c r="B104" s="605"/>
      <c r="C104" s="667" t="s">
        <v>175</v>
      </c>
      <c r="D104" s="663"/>
      <c r="E104" s="664"/>
      <c r="F104" s="668"/>
      <c r="G104" s="669"/>
      <c r="H104" s="587"/>
    </row>
    <row r="105" spans="1:8" ht="12.75">
      <c r="A105" s="661"/>
      <c r="B105" s="605"/>
      <c r="C105" s="667" t="s">
        <v>178</v>
      </c>
      <c r="D105" s="663" t="s">
        <v>602</v>
      </c>
      <c r="E105" s="664">
        <v>50</v>
      </c>
      <c r="F105" s="670"/>
      <c r="G105" s="671"/>
      <c r="H105" s="587"/>
    </row>
    <row r="106" spans="1:8" ht="25.5">
      <c r="A106" s="672">
        <f>A104+1</f>
        <v>3</v>
      </c>
      <c r="B106" s="673"/>
      <c r="C106" s="667" t="s">
        <v>180</v>
      </c>
      <c r="D106" s="604" t="s">
        <v>602</v>
      </c>
      <c r="E106" s="605">
        <v>20</v>
      </c>
      <c r="F106" s="668"/>
      <c r="G106" s="669"/>
      <c r="H106" s="587"/>
    </row>
    <row r="107" spans="1:8" ht="12.75">
      <c r="A107" s="672">
        <f>A106+1</f>
        <v>4</v>
      </c>
      <c r="B107" s="673"/>
      <c r="C107" s="634" t="s">
        <v>169</v>
      </c>
      <c r="D107" s="678" t="s">
        <v>827</v>
      </c>
      <c r="E107" s="679">
        <v>1</v>
      </c>
      <c r="F107" s="636"/>
      <c r="G107" s="669"/>
      <c r="H107" s="587"/>
    </row>
    <row r="108" spans="1:8" ht="12.75" customHeight="1">
      <c r="A108" s="928" t="str">
        <f>C101</f>
        <v>NAPAJANJE VERTIKALNE PODIZNE PLATFORME</v>
      </c>
      <c r="B108" s="928"/>
      <c r="C108" s="928"/>
      <c r="D108" s="929" t="s">
        <v>156</v>
      </c>
      <c r="E108" s="929"/>
      <c r="F108" s="929"/>
      <c r="G108" s="621">
        <f>SUM(G103:G107)</f>
        <v>0</v>
      </c>
      <c r="H108" s="622"/>
    </row>
    <row r="109" spans="1:8" s="660" customFormat="1" ht="12.75">
      <c r="A109" s="696"/>
      <c r="B109" s="697"/>
      <c r="C109" s="698"/>
      <c r="D109" s="692"/>
      <c r="E109" s="693"/>
      <c r="F109" s="699"/>
      <c r="G109" s="700"/>
      <c r="H109" s="659"/>
    </row>
    <row r="110" spans="1:8" ht="15" customHeight="1">
      <c r="A110" s="701" t="s">
        <v>198</v>
      </c>
      <c r="B110" s="702"/>
      <c r="C110" s="702" t="s">
        <v>199</v>
      </c>
      <c r="D110" s="703"/>
      <c r="E110" s="704"/>
      <c r="F110" s="705"/>
      <c r="G110" s="706"/>
      <c r="H110" s="707"/>
    </row>
    <row r="111" spans="1:8" ht="51">
      <c r="A111" s="594"/>
      <c r="B111" s="595"/>
      <c r="C111" s="708" t="s">
        <v>200</v>
      </c>
      <c r="D111" s="709" t="s">
        <v>827</v>
      </c>
      <c r="E111" s="710">
        <v>1</v>
      </c>
      <c r="F111" s="711"/>
      <c r="G111" s="712"/>
      <c r="H111" s="707"/>
    </row>
    <row r="112" spans="1:8" ht="12.75">
      <c r="A112" s="632">
        <v>1</v>
      </c>
      <c r="B112" s="610"/>
      <c r="C112" s="713" t="s">
        <v>201</v>
      </c>
      <c r="D112" s="714" t="s">
        <v>899</v>
      </c>
      <c r="E112" s="715">
        <v>1</v>
      </c>
      <c r="F112" s="716"/>
      <c r="G112" s="609"/>
      <c r="H112" s="707"/>
    </row>
    <row r="113" spans="1:8" ht="12.75">
      <c r="A113" s="632">
        <f>A112+1</f>
        <v>2</v>
      </c>
      <c r="B113" s="610"/>
      <c r="C113" s="713" t="s">
        <v>202</v>
      </c>
      <c r="D113" s="714" t="s">
        <v>899</v>
      </c>
      <c r="E113" s="715">
        <v>3</v>
      </c>
      <c r="F113" s="716"/>
      <c r="G113" s="609"/>
      <c r="H113" s="707"/>
    </row>
    <row r="114" spans="1:8" ht="12.75">
      <c r="A114" s="632">
        <f>A113+1</f>
        <v>3</v>
      </c>
      <c r="B114" s="610"/>
      <c r="C114" s="713" t="s">
        <v>203</v>
      </c>
      <c r="D114" s="714" t="s">
        <v>899</v>
      </c>
      <c r="E114" s="715">
        <v>2</v>
      </c>
      <c r="F114" s="716"/>
      <c r="G114" s="609"/>
      <c r="H114" s="707"/>
    </row>
    <row r="115" spans="1:8" ht="63.75">
      <c r="A115" s="632">
        <f>A112+1</f>
        <v>2</v>
      </c>
      <c r="B115" s="638"/>
      <c r="C115" s="717" t="s">
        <v>204</v>
      </c>
      <c r="D115" s="718" t="s">
        <v>827</v>
      </c>
      <c r="E115" s="719">
        <v>1</v>
      </c>
      <c r="F115" s="720"/>
      <c r="G115" s="721"/>
      <c r="H115" s="707"/>
    </row>
    <row r="116" spans="1:8" ht="12.75" customHeight="1">
      <c r="A116" s="934" t="str">
        <f>C110</f>
        <v>DORADA POSTOJEĆEG RAZDJELNIKA</v>
      </c>
      <c r="B116" s="934"/>
      <c r="C116" s="934"/>
      <c r="D116" s="935" t="s">
        <v>156</v>
      </c>
      <c r="E116" s="935"/>
      <c r="F116" s="935"/>
      <c r="G116" s="722">
        <f>SUM(G112:G115)</f>
        <v>0</v>
      </c>
      <c r="H116" s="652"/>
    </row>
    <row r="117" spans="1:8" ht="12.75">
      <c r="A117" s="645"/>
      <c r="B117" s="646"/>
      <c r="C117" s="647"/>
      <c r="D117" s="648"/>
      <c r="E117" s="649"/>
      <c r="F117" s="650"/>
      <c r="G117" s="651"/>
      <c r="H117" s="707"/>
    </row>
    <row r="118" spans="1:8" s="660" customFormat="1" ht="15" customHeight="1">
      <c r="A118" s="723" t="s">
        <v>1042</v>
      </c>
      <c r="B118" s="724"/>
      <c r="C118" s="724" t="s">
        <v>205</v>
      </c>
      <c r="D118" s="725"/>
      <c r="E118" s="726"/>
      <c r="F118" s="727"/>
      <c r="G118" s="728"/>
      <c r="H118" s="659"/>
    </row>
    <row r="119" spans="1:8" s="660" customFormat="1" ht="63.75">
      <c r="A119" s="661">
        <v>1</v>
      </c>
      <c r="B119" s="605"/>
      <c r="C119" s="662" t="s">
        <v>206</v>
      </c>
      <c r="D119" s="663"/>
      <c r="E119" s="664"/>
      <c r="F119" s="636"/>
      <c r="G119" s="665"/>
      <c r="H119" s="659"/>
    </row>
    <row r="120" spans="1:8" s="660" customFormat="1" ht="12.75">
      <c r="A120" s="661"/>
      <c r="B120" s="605"/>
      <c r="C120" s="666" t="s">
        <v>172</v>
      </c>
      <c r="D120" s="663" t="s">
        <v>602</v>
      </c>
      <c r="E120" s="664">
        <v>300</v>
      </c>
      <c r="F120" s="636"/>
      <c r="G120" s="665"/>
      <c r="H120" s="659"/>
    </row>
    <row r="121" spans="1:8" s="660" customFormat="1" ht="12.75">
      <c r="A121" s="661"/>
      <c r="B121" s="605"/>
      <c r="C121" s="666" t="s">
        <v>207</v>
      </c>
      <c r="D121" s="663" t="s">
        <v>602</v>
      </c>
      <c r="E121" s="664">
        <v>150</v>
      </c>
      <c r="F121" s="636"/>
      <c r="G121" s="665"/>
      <c r="H121" s="659"/>
    </row>
    <row r="122" spans="1:8" s="660" customFormat="1" ht="12.75">
      <c r="A122" s="661"/>
      <c r="B122" s="605"/>
      <c r="C122" s="666" t="s">
        <v>173</v>
      </c>
      <c r="D122" s="663" t="s">
        <v>602</v>
      </c>
      <c r="E122" s="664">
        <v>100</v>
      </c>
      <c r="F122" s="636"/>
      <c r="G122" s="665"/>
      <c r="H122" s="659"/>
    </row>
    <row r="123" spans="1:10" ht="25.5">
      <c r="A123" s="661">
        <f>A119+1</f>
        <v>2</v>
      </c>
      <c r="B123" s="605"/>
      <c r="C123" s="676" t="s">
        <v>208</v>
      </c>
      <c r="D123" s="729"/>
      <c r="E123" s="730"/>
      <c r="F123" s="636"/>
      <c r="G123" s="665"/>
      <c r="H123" s="689"/>
      <c r="J123" s="644"/>
    </row>
    <row r="124" spans="1:10" ht="12.75">
      <c r="A124" s="661"/>
      <c r="B124" s="605"/>
      <c r="C124" s="676" t="s">
        <v>209</v>
      </c>
      <c r="D124" s="714" t="s">
        <v>602</v>
      </c>
      <c r="E124" s="731">
        <v>15</v>
      </c>
      <c r="F124" s="636"/>
      <c r="G124" s="665"/>
      <c r="H124" s="689"/>
      <c r="J124" s="644"/>
    </row>
    <row r="125" spans="1:10" ht="12.75">
      <c r="A125" s="661"/>
      <c r="B125" s="605"/>
      <c r="C125" s="676" t="s">
        <v>210</v>
      </c>
      <c r="D125" s="714" t="s">
        <v>602</v>
      </c>
      <c r="E125" s="731">
        <v>15</v>
      </c>
      <c r="F125" s="636"/>
      <c r="G125" s="665"/>
      <c r="H125" s="689"/>
      <c r="J125" s="644"/>
    </row>
    <row r="126" spans="1:8" ht="63.75">
      <c r="A126" s="661">
        <f>A123+1</f>
        <v>3</v>
      </c>
      <c r="B126" s="605"/>
      <c r="C126" s="667" t="s">
        <v>175</v>
      </c>
      <c r="D126" s="663"/>
      <c r="E126" s="664"/>
      <c r="F126" s="668"/>
      <c r="G126" s="669"/>
      <c r="H126" s="587"/>
    </row>
    <row r="127" spans="1:8" ht="12.75">
      <c r="A127" s="661"/>
      <c r="B127" s="605"/>
      <c r="C127" s="667" t="s">
        <v>176</v>
      </c>
      <c r="D127" s="663" t="s">
        <v>602</v>
      </c>
      <c r="E127" s="664">
        <v>200</v>
      </c>
      <c r="F127" s="670"/>
      <c r="G127" s="671"/>
      <c r="H127" s="587"/>
    </row>
    <row r="128" spans="1:8" ht="12.75">
      <c r="A128" s="661"/>
      <c r="B128" s="605"/>
      <c r="C128" s="667" t="s">
        <v>177</v>
      </c>
      <c r="D128" s="663" t="s">
        <v>602</v>
      </c>
      <c r="E128" s="664">
        <v>100</v>
      </c>
      <c r="F128" s="670"/>
      <c r="G128" s="671"/>
      <c r="H128" s="587"/>
    </row>
    <row r="129" spans="1:8" ht="12.75">
      <c r="A129" s="661"/>
      <c r="B129" s="605"/>
      <c r="C129" s="667" t="s">
        <v>178</v>
      </c>
      <c r="D129" s="663" t="s">
        <v>602</v>
      </c>
      <c r="E129" s="664">
        <v>100</v>
      </c>
      <c r="F129" s="670"/>
      <c r="G129" s="671"/>
      <c r="H129" s="587"/>
    </row>
    <row r="130" spans="1:8" ht="25.5">
      <c r="A130" s="672">
        <f>A126+1</f>
        <v>4</v>
      </c>
      <c r="B130" s="673"/>
      <c r="C130" s="667" t="s">
        <v>179</v>
      </c>
      <c r="D130" s="604" t="s">
        <v>602</v>
      </c>
      <c r="E130" s="605">
        <v>30</v>
      </c>
      <c r="F130" s="668"/>
      <c r="G130" s="669"/>
      <c r="H130" s="587"/>
    </row>
    <row r="131" spans="1:8" ht="25.5">
      <c r="A131" s="672">
        <f>A130+1</f>
        <v>5</v>
      </c>
      <c r="B131" s="673"/>
      <c r="C131" s="667" t="s">
        <v>180</v>
      </c>
      <c r="D131" s="604" t="s">
        <v>602</v>
      </c>
      <c r="E131" s="605">
        <v>20</v>
      </c>
      <c r="F131" s="668"/>
      <c r="G131" s="669"/>
      <c r="H131" s="587"/>
    </row>
    <row r="132" spans="1:8" ht="25.5">
      <c r="A132" s="672">
        <f>A131+1</f>
        <v>6</v>
      </c>
      <c r="B132" s="673"/>
      <c r="C132" s="667" t="s">
        <v>181</v>
      </c>
      <c r="D132" s="604" t="s">
        <v>602</v>
      </c>
      <c r="E132" s="605">
        <v>20</v>
      </c>
      <c r="F132" s="668"/>
      <c r="G132" s="669"/>
      <c r="H132" s="587"/>
    </row>
    <row r="133" spans="1:8" ht="25.5">
      <c r="A133" s="672">
        <f>A132+1</f>
        <v>7</v>
      </c>
      <c r="B133" s="605"/>
      <c r="C133" s="676" t="s">
        <v>211</v>
      </c>
      <c r="D133" s="604" t="s">
        <v>827</v>
      </c>
      <c r="E133" s="731">
        <v>2</v>
      </c>
      <c r="F133" s="636"/>
      <c r="G133" s="665"/>
      <c r="H133" s="622"/>
    </row>
    <row r="134" spans="1:8" ht="38.25">
      <c r="A134" s="672">
        <f>A133+1</f>
        <v>8</v>
      </c>
      <c r="B134" s="605"/>
      <c r="C134" s="732" t="s">
        <v>212</v>
      </c>
      <c r="D134" s="604" t="s">
        <v>213</v>
      </c>
      <c r="E134" s="605">
        <v>1</v>
      </c>
      <c r="F134" s="636"/>
      <c r="G134" s="665"/>
      <c r="H134" s="622"/>
    </row>
    <row r="135" spans="1:8" ht="12.75" customHeight="1">
      <c r="A135" s="928" t="str">
        <f>C118</f>
        <v>KABELI, KABELSKE POLICE, KABELSKI KANALI I CIJEVI</v>
      </c>
      <c r="B135" s="928"/>
      <c r="C135" s="928"/>
      <c r="D135" s="929" t="s">
        <v>156</v>
      </c>
      <c r="E135" s="929"/>
      <c r="F135" s="929"/>
      <c r="G135" s="621">
        <f>SUM(G119:G134)</f>
        <v>0</v>
      </c>
      <c r="H135" s="622"/>
    </row>
    <row r="136" spans="1:7" ht="15">
      <c r="A136" s="623"/>
      <c r="B136" s="624"/>
      <c r="C136" s="625"/>
      <c r="D136" s="626"/>
      <c r="E136" s="626"/>
      <c r="F136" s="626"/>
      <c r="G136" s="627"/>
    </row>
    <row r="137" spans="1:7" ht="15" customHeight="1">
      <c r="A137" s="701" t="s">
        <v>1051</v>
      </c>
      <c r="B137" s="702"/>
      <c r="C137" s="702" t="s">
        <v>157</v>
      </c>
      <c r="D137" s="703"/>
      <c r="E137" s="704"/>
      <c r="F137" s="705"/>
      <c r="G137" s="706"/>
    </row>
    <row r="138" spans="1:7" ht="38.25">
      <c r="A138" s="628"/>
      <c r="B138" s="629"/>
      <c r="C138" s="630" t="s">
        <v>189</v>
      </c>
      <c r="D138" s="629"/>
      <c r="E138" s="631"/>
      <c r="F138" s="599"/>
      <c r="G138" s="600"/>
    </row>
    <row r="139" spans="1:7" ht="140.25">
      <c r="A139" s="632">
        <v>1</v>
      </c>
      <c r="B139" s="610"/>
      <c r="C139" s="603" t="s">
        <v>162</v>
      </c>
      <c r="D139" s="604" t="s">
        <v>899</v>
      </c>
      <c r="E139" s="605">
        <v>1</v>
      </c>
      <c r="F139" s="608"/>
      <c r="G139" s="609"/>
    </row>
    <row r="140" spans="1:7" ht="140.25">
      <c r="A140" s="632">
        <f aca="true" t="shared" si="4" ref="A140:A151">A139+1</f>
        <v>2</v>
      </c>
      <c r="B140" s="610"/>
      <c r="C140" s="603" t="s">
        <v>163</v>
      </c>
      <c r="D140" s="604" t="s">
        <v>899</v>
      </c>
      <c r="E140" s="605">
        <v>3</v>
      </c>
      <c r="F140" s="608"/>
      <c r="G140" s="609"/>
    </row>
    <row r="141" spans="1:7" ht="140.25">
      <c r="A141" s="632">
        <f t="shared" si="4"/>
        <v>3</v>
      </c>
      <c r="B141" s="610"/>
      <c r="C141" s="603" t="s">
        <v>165</v>
      </c>
      <c r="D141" s="604" t="s">
        <v>899</v>
      </c>
      <c r="E141" s="605">
        <v>8</v>
      </c>
      <c r="F141" s="608"/>
      <c r="G141" s="609"/>
    </row>
    <row r="142" spans="1:7" ht="114.75">
      <c r="A142" s="632">
        <f t="shared" si="4"/>
        <v>4</v>
      </c>
      <c r="B142" s="610"/>
      <c r="C142" s="603" t="s">
        <v>214</v>
      </c>
      <c r="D142" s="604" t="s">
        <v>899</v>
      </c>
      <c r="E142" s="605">
        <v>2</v>
      </c>
      <c r="F142" s="608"/>
      <c r="G142" s="609"/>
    </row>
    <row r="143" spans="1:7" ht="140.25">
      <c r="A143" s="632">
        <f t="shared" si="4"/>
        <v>5</v>
      </c>
      <c r="B143" s="610"/>
      <c r="C143" s="603" t="s">
        <v>215</v>
      </c>
      <c r="D143" s="604" t="s">
        <v>899</v>
      </c>
      <c r="E143" s="605">
        <v>6</v>
      </c>
      <c r="F143" s="608"/>
      <c r="G143" s="609"/>
    </row>
    <row r="144" spans="1:7" ht="153">
      <c r="A144" s="632">
        <f t="shared" si="4"/>
        <v>6</v>
      </c>
      <c r="B144" s="610"/>
      <c r="C144" s="603" t="s">
        <v>216</v>
      </c>
      <c r="D144" s="604" t="s">
        <v>899</v>
      </c>
      <c r="E144" s="605">
        <v>2</v>
      </c>
      <c r="F144" s="608"/>
      <c r="G144" s="609"/>
    </row>
    <row r="145" spans="1:7" ht="12.75">
      <c r="A145" s="632">
        <f t="shared" si="4"/>
        <v>7</v>
      </c>
      <c r="B145" s="610"/>
      <c r="C145" s="603" t="s">
        <v>217</v>
      </c>
      <c r="D145" s="604" t="s">
        <v>899</v>
      </c>
      <c r="E145" s="605">
        <v>7</v>
      </c>
      <c r="F145" s="608"/>
      <c r="G145" s="609"/>
    </row>
    <row r="146" spans="1:7" ht="12.75">
      <c r="A146" s="632">
        <f t="shared" si="4"/>
        <v>8</v>
      </c>
      <c r="B146" s="610"/>
      <c r="C146" s="603" t="s">
        <v>217</v>
      </c>
      <c r="D146" s="604" t="s">
        <v>899</v>
      </c>
      <c r="E146" s="605">
        <v>7</v>
      </c>
      <c r="F146" s="608"/>
      <c r="G146" s="609"/>
    </row>
    <row r="147" spans="1:10" ht="25.5">
      <c r="A147" s="672">
        <f t="shared" si="4"/>
        <v>9</v>
      </c>
      <c r="B147" s="673"/>
      <c r="C147" s="634" t="s">
        <v>183</v>
      </c>
      <c r="D147" s="604" t="s">
        <v>899</v>
      </c>
      <c r="E147" s="605">
        <v>5</v>
      </c>
      <c r="F147" s="608"/>
      <c r="G147" s="609"/>
      <c r="H147" s="689"/>
      <c r="J147" s="644"/>
    </row>
    <row r="148" spans="1:10" ht="25.5">
      <c r="A148" s="672">
        <f t="shared" si="4"/>
        <v>10</v>
      </c>
      <c r="B148" s="673"/>
      <c r="C148" s="634" t="s">
        <v>184</v>
      </c>
      <c r="D148" s="604" t="s">
        <v>899</v>
      </c>
      <c r="E148" s="605">
        <v>2</v>
      </c>
      <c r="F148" s="608"/>
      <c r="G148" s="609"/>
      <c r="H148" s="689"/>
      <c r="J148" s="644"/>
    </row>
    <row r="149" spans="1:8" ht="27">
      <c r="A149" s="672">
        <f t="shared" si="4"/>
        <v>11</v>
      </c>
      <c r="B149" s="673"/>
      <c r="C149" s="634" t="s">
        <v>185</v>
      </c>
      <c r="D149" s="604" t="s">
        <v>899</v>
      </c>
      <c r="E149" s="605">
        <v>5</v>
      </c>
      <c r="F149" s="668"/>
      <c r="G149" s="669"/>
      <c r="H149" s="587"/>
    </row>
    <row r="150" spans="1:8" ht="25.5">
      <c r="A150" s="672">
        <f t="shared" si="4"/>
        <v>12</v>
      </c>
      <c r="B150" s="673"/>
      <c r="C150" s="676" t="s">
        <v>186</v>
      </c>
      <c r="D150" s="635" t="s">
        <v>899</v>
      </c>
      <c r="E150" s="610">
        <v>20</v>
      </c>
      <c r="F150" s="608"/>
      <c r="G150" s="609"/>
      <c r="H150" s="587"/>
    </row>
    <row r="151" spans="1:8" ht="12.75">
      <c r="A151" s="672">
        <f t="shared" si="4"/>
        <v>13</v>
      </c>
      <c r="B151" s="673"/>
      <c r="C151" s="634" t="s">
        <v>169</v>
      </c>
      <c r="D151" s="678" t="s">
        <v>827</v>
      </c>
      <c r="E151" s="679">
        <v>1</v>
      </c>
      <c r="F151" s="636"/>
      <c r="G151" s="669"/>
      <c r="H151" s="587"/>
    </row>
    <row r="152" spans="1:9" ht="12.75" customHeight="1">
      <c r="A152" s="928" t="str">
        <f>C137</f>
        <v>INSTALACIJA RASVJETE</v>
      </c>
      <c r="B152" s="928"/>
      <c r="C152" s="928"/>
      <c r="D152" s="929" t="s">
        <v>156</v>
      </c>
      <c r="E152" s="929"/>
      <c r="F152" s="929"/>
      <c r="G152" s="621">
        <f>SUM(G138:G151)</f>
        <v>0</v>
      </c>
      <c r="H152" s="587"/>
      <c r="I152" s="644"/>
    </row>
    <row r="153" spans="1:9" ht="15">
      <c r="A153" s="623"/>
      <c r="B153" s="624"/>
      <c r="C153" s="625"/>
      <c r="D153" s="626"/>
      <c r="E153" s="626"/>
      <c r="F153" s="626"/>
      <c r="G153" s="627"/>
      <c r="H153" s="587"/>
      <c r="I153" s="644"/>
    </row>
    <row r="154" spans="1:9" ht="15" customHeight="1">
      <c r="A154" s="701" t="s">
        <v>1055</v>
      </c>
      <c r="B154" s="702"/>
      <c r="C154" s="702" t="s">
        <v>218</v>
      </c>
      <c r="D154" s="703"/>
      <c r="E154" s="704"/>
      <c r="F154" s="705"/>
      <c r="G154" s="706"/>
      <c r="H154" s="587"/>
      <c r="I154" s="644"/>
    </row>
    <row r="155" spans="1:9" ht="25.5">
      <c r="A155" s="594"/>
      <c r="B155" s="595"/>
      <c r="C155" s="630" t="s">
        <v>219</v>
      </c>
      <c r="D155" s="629"/>
      <c r="E155" s="631"/>
      <c r="F155" s="599"/>
      <c r="G155" s="600"/>
      <c r="H155" s="587"/>
      <c r="I155" s="644"/>
    </row>
    <row r="156" spans="1:9" ht="38.25">
      <c r="A156" s="601">
        <v>1</v>
      </c>
      <c r="B156" s="602"/>
      <c r="C156" s="676" t="s">
        <v>220</v>
      </c>
      <c r="D156" s="604" t="s">
        <v>899</v>
      </c>
      <c r="E156" s="605">
        <v>5</v>
      </c>
      <c r="F156" s="606"/>
      <c r="G156" s="607"/>
      <c r="H156" s="587"/>
      <c r="I156" s="644"/>
    </row>
    <row r="157" spans="1:9" ht="38.25">
      <c r="A157" s="601">
        <f>A156+1</f>
        <v>2</v>
      </c>
      <c r="B157" s="602"/>
      <c r="C157" s="676" t="s">
        <v>221</v>
      </c>
      <c r="D157" s="604" t="s">
        <v>899</v>
      </c>
      <c r="E157" s="605">
        <v>3</v>
      </c>
      <c r="F157" s="606"/>
      <c r="G157" s="607"/>
      <c r="H157" s="587"/>
      <c r="I157" s="644"/>
    </row>
    <row r="158" spans="1:8" ht="25.5">
      <c r="A158" s="601">
        <f>A157+1</f>
        <v>3</v>
      </c>
      <c r="B158" s="610"/>
      <c r="C158" s="676" t="s">
        <v>222</v>
      </c>
      <c r="D158" s="635" t="s">
        <v>899</v>
      </c>
      <c r="E158" s="610">
        <v>8</v>
      </c>
      <c r="F158" s="636"/>
      <c r="G158" s="607"/>
      <c r="H158" s="622"/>
    </row>
    <row r="159" spans="1:8" ht="63.75">
      <c r="A159" s="601">
        <f>A158+1</f>
        <v>4</v>
      </c>
      <c r="B159" s="610"/>
      <c r="C159" s="733" t="s">
        <v>223</v>
      </c>
      <c r="D159" s="635"/>
      <c r="E159" s="610"/>
      <c r="F159" s="613"/>
      <c r="G159" s="614"/>
      <c r="H159" s="622"/>
    </row>
    <row r="160" spans="1:8" ht="25.5">
      <c r="A160" s="632"/>
      <c r="B160" s="610"/>
      <c r="C160" s="733" t="s">
        <v>224</v>
      </c>
      <c r="D160" s="635" t="s">
        <v>899</v>
      </c>
      <c r="E160" s="610">
        <v>2</v>
      </c>
      <c r="F160" s="606"/>
      <c r="G160" s="607"/>
      <c r="H160" s="622"/>
    </row>
    <row r="161" spans="1:8" ht="25.5">
      <c r="A161" s="632"/>
      <c r="B161" s="610"/>
      <c r="C161" s="733" t="s">
        <v>225</v>
      </c>
      <c r="D161" s="635" t="s">
        <v>899</v>
      </c>
      <c r="E161" s="610">
        <v>2</v>
      </c>
      <c r="F161" s="606"/>
      <c r="G161" s="607"/>
      <c r="H161" s="622"/>
    </row>
    <row r="162" spans="1:8" ht="25.5">
      <c r="A162" s="632">
        <f>A159+1</f>
        <v>5</v>
      </c>
      <c r="B162" s="610"/>
      <c r="C162" s="733" t="s">
        <v>226</v>
      </c>
      <c r="D162" s="604" t="s">
        <v>827</v>
      </c>
      <c r="E162" s="605">
        <v>1</v>
      </c>
      <c r="F162" s="608"/>
      <c r="G162" s="609"/>
      <c r="H162" s="622"/>
    </row>
    <row r="163" spans="1:8" ht="12.75">
      <c r="A163" s="734">
        <f>A162+1</f>
        <v>6</v>
      </c>
      <c r="B163" s="735"/>
      <c r="C163" s="688" t="s">
        <v>227</v>
      </c>
      <c r="D163" s="640" t="s">
        <v>213</v>
      </c>
      <c r="E163" s="641">
        <v>1</v>
      </c>
      <c r="F163" s="642"/>
      <c r="G163" s="643"/>
      <c r="H163" s="622"/>
    </row>
    <row r="164" spans="1:8" ht="12.75" customHeight="1">
      <c r="A164" s="932" t="str">
        <f>C154</f>
        <v>INSTALACIJA PRIKLJUČNICA I PRIKLJUČAKA</v>
      </c>
      <c r="B164" s="932"/>
      <c r="C164" s="932"/>
      <c r="D164" s="933" t="s">
        <v>156</v>
      </c>
      <c r="E164" s="933"/>
      <c r="F164" s="933"/>
      <c r="G164" s="621">
        <f>SUM(G156:G163)</f>
        <v>0</v>
      </c>
      <c r="H164" s="622"/>
    </row>
    <row r="165" spans="1:8" ht="12.75">
      <c r="A165" s="645"/>
      <c r="B165" s="646"/>
      <c r="C165" s="647"/>
      <c r="D165" s="648"/>
      <c r="E165" s="649"/>
      <c r="F165" s="650"/>
      <c r="G165" s="651"/>
      <c r="H165" s="652"/>
    </row>
    <row r="166" spans="1:8" s="660" customFormat="1" ht="15" customHeight="1">
      <c r="A166" s="723" t="s">
        <v>1057</v>
      </c>
      <c r="B166" s="724"/>
      <c r="C166" s="724" t="s">
        <v>228</v>
      </c>
      <c r="D166" s="725"/>
      <c r="E166" s="726"/>
      <c r="F166" s="727"/>
      <c r="G166" s="728"/>
      <c r="H166" s="659"/>
    </row>
    <row r="167" spans="1:8" s="660" customFormat="1" ht="25.5">
      <c r="A167" s="661"/>
      <c r="B167" s="605"/>
      <c r="C167" s="736" t="s">
        <v>229</v>
      </c>
      <c r="D167" s="737" t="s">
        <v>827</v>
      </c>
      <c r="E167" s="738">
        <v>1</v>
      </c>
      <c r="F167" s="739"/>
      <c r="G167" s="740"/>
      <c r="H167" s="659"/>
    </row>
    <row r="168" spans="1:8" s="660" customFormat="1" ht="12.75">
      <c r="A168" s="672">
        <v>1</v>
      </c>
      <c r="B168" s="673"/>
      <c r="C168" s="741" t="s">
        <v>230</v>
      </c>
      <c r="D168" s="742" t="s">
        <v>899</v>
      </c>
      <c r="E168" s="715">
        <v>1</v>
      </c>
      <c r="F168" s="743"/>
      <c r="G168" s="744"/>
      <c r="H168" s="659"/>
    </row>
    <row r="169" spans="1:8" s="660" customFormat="1" ht="12.75">
      <c r="A169" s="672">
        <f aca="true" t="shared" si="5" ref="A169:A174">A168+1</f>
        <v>2</v>
      </c>
      <c r="B169" s="673"/>
      <c r="C169" s="741" t="s">
        <v>231</v>
      </c>
      <c r="D169" s="742" t="s">
        <v>899</v>
      </c>
      <c r="E169" s="715">
        <v>1</v>
      </c>
      <c r="F169" s="743"/>
      <c r="G169" s="744"/>
      <c r="H169" s="659"/>
    </row>
    <row r="170" spans="1:8" s="660" customFormat="1" ht="12.75">
      <c r="A170" s="672">
        <f t="shared" si="5"/>
        <v>3</v>
      </c>
      <c r="B170" s="673"/>
      <c r="C170" s="741" t="s">
        <v>232</v>
      </c>
      <c r="D170" s="742" t="s">
        <v>899</v>
      </c>
      <c r="E170" s="715">
        <v>1</v>
      </c>
      <c r="F170" s="743"/>
      <c r="G170" s="744"/>
      <c r="H170" s="659"/>
    </row>
    <row r="171" spans="1:10" ht="12.75">
      <c r="A171" s="672">
        <f t="shared" si="5"/>
        <v>4</v>
      </c>
      <c r="B171" s="673"/>
      <c r="C171" s="741" t="s">
        <v>233</v>
      </c>
      <c r="D171" s="742" t="s">
        <v>899</v>
      </c>
      <c r="E171" s="715">
        <v>1</v>
      </c>
      <c r="F171" s="743"/>
      <c r="G171" s="744"/>
      <c r="H171" s="689"/>
      <c r="J171" s="644"/>
    </row>
    <row r="172" spans="1:8" ht="12.75">
      <c r="A172" s="672">
        <f t="shared" si="5"/>
        <v>5</v>
      </c>
      <c r="B172" s="673"/>
      <c r="C172" s="741" t="s">
        <v>234</v>
      </c>
      <c r="D172" s="742" t="s">
        <v>602</v>
      </c>
      <c r="E172" s="715">
        <v>20</v>
      </c>
      <c r="F172" s="743"/>
      <c r="G172" s="744"/>
      <c r="H172" s="587"/>
    </row>
    <row r="173" spans="1:8" ht="12.75">
      <c r="A173" s="672">
        <f t="shared" si="5"/>
        <v>6</v>
      </c>
      <c r="B173" s="673"/>
      <c r="C173" s="745" t="s">
        <v>235</v>
      </c>
      <c r="D173" s="742" t="s">
        <v>602</v>
      </c>
      <c r="E173" s="715">
        <v>15</v>
      </c>
      <c r="F173" s="743"/>
      <c r="G173" s="744"/>
      <c r="H173" s="587"/>
    </row>
    <row r="174" spans="1:8" ht="12.75">
      <c r="A174" s="672">
        <f t="shared" si="5"/>
        <v>7</v>
      </c>
      <c r="B174" s="673"/>
      <c r="C174" s="745" t="s">
        <v>236</v>
      </c>
      <c r="D174" s="742" t="s">
        <v>827</v>
      </c>
      <c r="E174" s="715">
        <v>1</v>
      </c>
      <c r="F174" s="746"/>
      <c r="G174" s="721"/>
      <c r="H174" s="587"/>
    </row>
    <row r="175" spans="1:8" ht="12.75" customHeight="1">
      <c r="A175" s="928" t="str">
        <f>C166</f>
        <v>INSTALACIJA SOS POZIVA</v>
      </c>
      <c r="B175" s="928"/>
      <c r="C175" s="928"/>
      <c r="D175" s="929" t="s">
        <v>156</v>
      </c>
      <c r="E175" s="929"/>
      <c r="F175" s="929"/>
      <c r="G175" s="621">
        <f>SUM(G167:G174)</f>
        <v>0</v>
      </c>
      <c r="H175" s="622"/>
    </row>
    <row r="176" spans="1:8" ht="15">
      <c r="A176" s="685"/>
      <c r="B176" s="686"/>
      <c r="C176" s="686"/>
      <c r="D176" s="626"/>
      <c r="E176" s="626"/>
      <c r="F176" s="626"/>
      <c r="G176" s="627"/>
      <c r="H176" s="622"/>
    </row>
    <row r="177" spans="1:8" ht="15" customHeight="1">
      <c r="A177" s="588" t="str">
        <f>A100</f>
        <v>C.</v>
      </c>
      <c r="B177" s="930" t="str">
        <f>C100</f>
        <v>ŠKOLA - NOVE ELEKTRIČNE INSTALACIJE</v>
      </c>
      <c r="C177" s="930"/>
      <c r="D177" s="931" t="s">
        <v>156</v>
      </c>
      <c r="E177" s="931"/>
      <c r="F177" s="931"/>
      <c r="G177" s="687">
        <f>G108+G116+G135+G152+G164+G175</f>
        <v>0</v>
      </c>
      <c r="H177" s="622"/>
    </row>
    <row r="178" spans="1:7" ht="15">
      <c r="A178" s="623"/>
      <c r="B178" s="624"/>
      <c r="C178" s="625"/>
      <c r="D178" s="626"/>
      <c r="E178" s="626"/>
      <c r="F178" s="626"/>
      <c r="G178" s="627"/>
    </row>
    <row r="179" spans="1:8" ht="19.5" customHeight="1">
      <c r="A179" s="588" t="s">
        <v>237</v>
      </c>
      <c r="B179" s="589"/>
      <c r="C179" s="927" t="s">
        <v>238</v>
      </c>
      <c r="D179" s="927"/>
      <c r="E179" s="591"/>
      <c r="F179" s="592"/>
      <c r="G179" s="593"/>
      <c r="H179" s="587"/>
    </row>
    <row r="180" spans="1:8" ht="15" customHeight="1">
      <c r="A180" s="701" t="s">
        <v>1037</v>
      </c>
      <c r="B180" s="702"/>
      <c r="C180" s="702" t="s">
        <v>239</v>
      </c>
      <c r="D180" s="703"/>
      <c r="E180" s="704"/>
      <c r="F180" s="705"/>
      <c r="G180" s="706"/>
      <c r="H180" s="587"/>
    </row>
    <row r="181" spans="1:8" ht="25.5">
      <c r="A181" s="594">
        <v>1</v>
      </c>
      <c r="B181" s="595"/>
      <c r="C181" s="736" t="s">
        <v>240</v>
      </c>
      <c r="D181" s="747" t="s">
        <v>602</v>
      </c>
      <c r="E181" s="748">
        <v>60</v>
      </c>
      <c r="F181" s="749"/>
      <c r="G181" s="750"/>
      <c r="H181" s="707"/>
    </row>
    <row r="182" spans="1:8" ht="51">
      <c r="A182" s="632">
        <f aca="true" t="shared" si="6" ref="A182:A194">A181+1</f>
        <v>2</v>
      </c>
      <c r="B182" s="610"/>
      <c r="C182" s="634" t="s">
        <v>241</v>
      </c>
      <c r="D182" s="604" t="s">
        <v>899</v>
      </c>
      <c r="E182" s="605">
        <v>15</v>
      </c>
      <c r="F182" s="636"/>
      <c r="G182" s="751"/>
      <c r="H182" s="707"/>
    </row>
    <row r="183" spans="1:8" ht="63.75">
      <c r="A183" s="632">
        <f t="shared" si="6"/>
        <v>3</v>
      </c>
      <c r="B183" s="610"/>
      <c r="C183" s="634" t="s">
        <v>242</v>
      </c>
      <c r="D183" s="604" t="s">
        <v>899</v>
      </c>
      <c r="E183" s="605">
        <v>10</v>
      </c>
      <c r="F183" s="636"/>
      <c r="G183" s="751"/>
      <c r="H183" s="707"/>
    </row>
    <row r="184" spans="1:8" ht="38.25">
      <c r="A184" s="632">
        <f t="shared" si="6"/>
        <v>4</v>
      </c>
      <c r="B184" s="610"/>
      <c r="C184" s="634" t="s">
        <v>243</v>
      </c>
      <c r="D184" s="604" t="s">
        <v>899</v>
      </c>
      <c r="E184" s="605">
        <v>10</v>
      </c>
      <c r="F184" s="752"/>
      <c r="G184" s="753"/>
      <c r="H184" s="707"/>
    </row>
    <row r="185" spans="1:8" ht="38.25">
      <c r="A185" s="632">
        <f t="shared" si="6"/>
        <v>5</v>
      </c>
      <c r="B185" s="610"/>
      <c r="C185" s="634" t="s">
        <v>244</v>
      </c>
      <c r="D185" s="604" t="s">
        <v>899</v>
      </c>
      <c r="E185" s="605">
        <v>12</v>
      </c>
      <c r="F185" s="636"/>
      <c r="G185" s="751"/>
      <c r="H185" s="707"/>
    </row>
    <row r="186" spans="1:8" ht="51">
      <c r="A186" s="632">
        <f t="shared" si="6"/>
        <v>6</v>
      </c>
      <c r="B186" s="610"/>
      <c r="C186" s="634" t="s">
        <v>245</v>
      </c>
      <c r="D186" s="604" t="s">
        <v>602</v>
      </c>
      <c r="E186" s="605">
        <v>200</v>
      </c>
      <c r="F186" s="636"/>
      <c r="G186" s="751"/>
      <c r="H186" s="707"/>
    </row>
    <row r="187" spans="1:8" ht="38.25">
      <c r="A187" s="632">
        <f t="shared" si="6"/>
        <v>7</v>
      </c>
      <c r="B187" s="610"/>
      <c r="C187" s="754" t="s">
        <v>246</v>
      </c>
      <c r="D187" s="604" t="s">
        <v>602</v>
      </c>
      <c r="E187" s="605">
        <v>150</v>
      </c>
      <c r="F187" s="636"/>
      <c r="G187" s="751"/>
      <c r="H187" s="707"/>
    </row>
    <row r="188" spans="1:8" ht="25.5">
      <c r="A188" s="632">
        <f t="shared" si="6"/>
        <v>8</v>
      </c>
      <c r="B188" s="610"/>
      <c r="C188" s="754" t="s">
        <v>247</v>
      </c>
      <c r="D188" s="604" t="s">
        <v>899</v>
      </c>
      <c r="E188" s="605">
        <v>40</v>
      </c>
      <c r="F188" s="636"/>
      <c r="G188" s="751"/>
      <c r="H188" s="707"/>
    </row>
    <row r="189" spans="1:8" ht="38.25">
      <c r="A189" s="632">
        <f t="shared" si="6"/>
        <v>9</v>
      </c>
      <c r="B189" s="610"/>
      <c r="C189" s="634" t="s">
        <v>248</v>
      </c>
      <c r="D189" s="604" t="s">
        <v>899</v>
      </c>
      <c r="E189" s="605">
        <v>20</v>
      </c>
      <c r="F189" s="636"/>
      <c r="G189" s="751"/>
      <c r="H189" s="707"/>
    </row>
    <row r="190" spans="1:8" ht="38.25">
      <c r="A190" s="632">
        <f t="shared" si="6"/>
        <v>10</v>
      </c>
      <c r="B190" s="610"/>
      <c r="C190" s="634" t="s">
        <v>249</v>
      </c>
      <c r="D190" s="604" t="s">
        <v>899</v>
      </c>
      <c r="E190" s="605">
        <v>15</v>
      </c>
      <c r="F190" s="636"/>
      <c r="G190" s="751"/>
      <c r="H190" s="707"/>
    </row>
    <row r="191" spans="1:8" ht="25.5">
      <c r="A191" s="632">
        <f t="shared" si="6"/>
        <v>11</v>
      </c>
      <c r="B191" s="610"/>
      <c r="C191" s="634" t="s">
        <v>250</v>
      </c>
      <c r="D191" s="604" t="s">
        <v>899</v>
      </c>
      <c r="E191" s="605">
        <v>10</v>
      </c>
      <c r="F191" s="636"/>
      <c r="G191" s="751"/>
      <c r="H191" s="707"/>
    </row>
    <row r="192" spans="1:8" ht="38.25">
      <c r="A192" s="632">
        <f t="shared" si="6"/>
        <v>12</v>
      </c>
      <c r="B192" s="610"/>
      <c r="C192" s="634" t="s">
        <v>251</v>
      </c>
      <c r="D192" s="755" t="s">
        <v>899</v>
      </c>
      <c r="E192" s="605">
        <v>30</v>
      </c>
      <c r="F192" s="636"/>
      <c r="G192" s="751"/>
      <c r="H192" s="707"/>
    </row>
    <row r="193" spans="1:8" ht="25.5">
      <c r="A193" s="632">
        <f t="shared" si="6"/>
        <v>13</v>
      </c>
      <c r="B193" s="610"/>
      <c r="C193" s="756" t="s">
        <v>252</v>
      </c>
      <c r="D193" s="755" t="s">
        <v>899</v>
      </c>
      <c r="E193" s="757">
        <v>35</v>
      </c>
      <c r="F193" s="636"/>
      <c r="G193" s="751"/>
      <c r="H193" s="707"/>
    </row>
    <row r="194" spans="1:7" ht="25.5">
      <c r="A194" s="632">
        <f t="shared" si="6"/>
        <v>14</v>
      </c>
      <c r="B194" s="610"/>
      <c r="C194" s="758" t="s">
        <v>253</v>
      </c>
      <c r="D194" s="755"/>
      <c r="E194" s="757"/>
      <c r="F194" s="636"/>
      <c r="G194" s="751"/>
    </row>
    <row r="195" spans="1:9" ht="12.75">
      <c r="A195" s="632"/>
      <c r="B195" s="610"/>
      <c r="C195" s="758" t="s">
        <v>254</v>
      </c>
      <c r="D195" s="755" t="s">
        <v>602</v>
      </c>
      <c r="E195" s="757">
        <v>150</v>
      </c>
      <c r="F195" s="636"/>
      <c r="G195" s="751"/>
      <c r="H195" s="587"/>
      <c r="I195" s="644"/>
    </row>
    <row r="196" spans="1:8" ht="15" customHeight="1">
      <c r="A196" s="632"/>
      <c r="B196" s="610"/>
      <c r="C196" s="758" t="s">
        <v>255</v>
      </c>
      <c r="D196" s="755" t="s">
        <v>602</v>
      </c>
      <c r="E196" s="757">
        <v>60</v>
      </c>
      <c r="F196" s="636"/>
      <c r="G196" s="751"/>
      <c r="H196" s="759"/>
    </row>
    <row r="197" spans="1:7" ht="12.75">
      <c r="A197" s="632"/>
      <c r="B197" s="610"/>
      <c r="C197" s="758" t="s">
        <v>256</v>
      </c>
      <c r="D197" s="755" t="s">
        <v>602</v>
      </c>
      <c r="E197" s="757">
        <v>30</v>
      </c>
      <c r="F197" s="636"/>
      <c r="G197" s="751"/>
    </row>
    <row r="198" spans="1:8" ht="25.5">
      <c r="A198" s="632">
        <f>A194+1</f>
        <v>15</v>
      </c>
      <c r="B198" s="610"/>
      <c r="C198" s="634" t="s">
        <v>257</v>
      </c>
      <c r="D198" s="604" t="s">
        <v>827</v>
      </c>
      <c r="E198" s="605">
        <v>1</v>
      </c>
      <c r="F198" s="760"/>
      <c r="G198" s="751"/>
      <c r="H198" s="707"/>
    </row>
    <row r="199" spans="1:8" ht="12.75" customHeight="1">
      <c r="A199" s="928" t="str">
        <f>C180</f>
        <v>ŠKOLA</v>
      </c>
      <c r="B199" s="928"/>
      <c r="C199" s="928"/>
      <c r="D199" s="929" t="s">
        <v>156</v>
      </c>
      <c r="E199" s="929"/>
      <c r="F199" s="929"/>
      <c r="G199" s="621">
        <f>SUM(G181:G198)</f>
        <v>0</v>
      </c>
      <c r="H199" s="622"/>
    </row>
    <row r="200" spans="1:8" ht="12.75">
      <c r="A200" s="645"/>
      <c r="B200" s="646"/>
      <c r="C200" s="647"/>
      <c r="D200" s="648"/>
      <c r="E200" s="649"/>
      <c r="F200" s="650"/>
      <c r="G200" s="651"/>
      <c r="H200" s="652"/>
    </row>
    <row r="201" spans="1:8" s="660" customFormat="1" ht="15" customHeight="1">
      <c r="A201" s="723" t="s">
        <v>1040</v>
      </c>
      <c r="B201" s="724"/>
      <c r="C201" s="724" t="s">
        <v>258</v>
      </c>
      <c r="D201" s="725"/>
      <c r="E201" s="726"/>
      <c r="F201" s="727"/>
      <c r="G201" s="728"/>
      <c r="H201" s="659"/>
    </row>
    <row r="202" spans="1:8" ht="25.5">
      <c r="A202" s="594">
        <v>1</v>
      </c>
      <c r="B202" s="595"/>
      <c r="C202" s="736" t="s">
        <v>240</v>
      </c>
      <c r="D202" s="747" t="s">
        <v>602</v>
      </c>
      <c r="E202" s="748">
        <v>60</v>
      </c>
      <c r="F202" s="749"/>
      <c r="G202" s="750"/>
      <c r="H202" s="707"/>
    </row>
    <row r="203" spans="1:8" ht="51">
      <c r="A203" s="632">
        <f aca="true" t="shared" si="7" ref="A203:A217">A202+1</f>
        <v>2</v>
      </c>
      <c r="B203" s="610"/>
      <c r="C203" s="634" t="s">
        <v>241</v>
      </c>
      <c r="D203" s="604" t="s">
        <v>899</v>
      </c>
      <c r="E203" s="605">
        <v>15</v>
      </c>
      <c r="F203" s="636"/>
      <c r="G203" s="751"/>
      <c r="H203" s="707"/>
    </row>
    <row r="204" spans="1:8" ht="63.75">
      <c r="A204" s="632">
        <f t="shared" si="7"/>
        <v>3</v>
      </c>
      <c r="B204" s="610"/>
      <c r="C204" s="634" t="s">
        <v>259</v>
      </c>
      <c r="D204" s="604" t="s">
        <v>899</v>
      </c>
      <c r="E204" s="605">
        <v>10</v>
      </c>
      <c r="F204" s="636"/>
      <c r="G204" s="751"/>
      <c r="H204" s="707"/>
    </row>
    <row r="205" spans="1:8" ht="38.25">
      <c r="A205" s="632">
        <f t="shared" si="7"/>
        <v>4</v>
      </c>
      <c r="B205" s="610"/>
      <c r="C205" s="634" t="s">
        <v>243</v>
      </c>
      <c r="D205" s="604" t="s">
        <v>899</v>
      </c>
      <c r="E205" s="605">
        <v>10</v>
      </c>
      <c r="F205" s="752"/>
      <c r="G205" s="753"/>
      <c r="H205" s="707"/>
    </row>
    <row r="206" spans="1:8" ht="38.25">
      <c r="A206" s="632">
        <f t="shared" si="7"/>
        <v>5</v>
      </c>
      <c r="B206" s="610"/>
      <c r="C206" s="634" t="s">
        <v>244</v>
      </c>
      <c r="D206" s="604" t="s">
        <v>899</v>
      </c>
      <c r="E206" s="605">
        <v>12</v>
      </c>
      <c r="F206" s="636"/>
      <c r="G206" s="751"/>
      <c r="H206" s="707"/>
    </row>
    <row r="207" spans="1:8" ht="38.25">
      <c r="A207" s="632">
        <f t="shared" si="7"/>
        <v>6</v>
      </c>
      <c r="B207" s="610"/>
      <c r="C207" s="634" t="s">
        <v>260</v>
      </c>
      <c r="D207" s="604" t="s">
        <v>602</v>
      </c>
      <c r="E207" s="605">
        <v>320</v>
      </c>
      <c r="F207" s="636"/>
      <c r="G207" s="751"/>
      <c r="H207" s="707"/>
    </row>
    <row r="208" spans="1:8" ht="38.25">
      <c r="A208" s="632">
        <f t="shared" si="7"/>
        <v>7</v>
      </c>
      <c r="B208" s="610"/>
      <c r="C208" s="754" t="s">
        <v>246</v>
      </c>
      <c r="D208" s="604" t="s">
        <v>602</v>
      </c>
      <c r="E208" s="605">
        <v>150</v>
      </c>
      <c r="F208" s="636"/>
      <c r="G208" s="751"/>
      <c r="H208" s="707"/>
    </row>
    <row r="209" spans="1:8" ht="25.5">
      <c r="A209" s="632">
        <f t="shared" si="7"/>
        <v>8</v>
      </c>
      <c r="B209" s="610"/>
      <c r="C209" s="634" t="s">
        <v>261</v>
      </c>
      <c r="D209" s="604" t="s">
        <v>899</v>
      </c>
      <c r="E209" s="605">
        <v>2</v>
      </c>
      <c r="F209" s="636"/>
      <c r="G209" s="761"/>
      <c r="H209" s="707"/>
    </row>
    <row r="210" spans="1:8" ht="25.5">
      <c r="A210" s="632">
        <f t="shared" si="7"/>
        <v>9</v>
      </c>
      <c r="B210" s="762"/>
      <c r="C210" s="763" t="s">
        <v>262</v>
      </c>
      <c r="D210" s="604" t="s">
        <v>899</v>
      </c>
      <c r="E210" s="605">
        <v>2</v>
      </c>
      <c r="F210" s="636"/>
      <c r="G210" s="761"/>
      <c r="H210" s="707"/>
    </row>
    <row r="211" spans="1:8" ht="25.5">
      <c r="A211" s="632">
        <f t="shared" si="7"/>
        <v>10</v>
      </c>
      <c r="B211" s="610"/>
      <c r="C211" s="754" t="s">
        <v>247</v>
      </c>
      <c r="D211" s="604" t="s">
        <v>899</v>
      </c>
      <c r="E211" s="605">
        <v>30</v>
      </c>
      <c r="F211" s="636"/>
      <c r="G211" s="751"/>
      <c r="H211" s="707"/>
    </row>
    <row r="212" spans="1:8" ht="38.25">
      <c r="A212" s="632">
        <f t="shared" si="7"/>
        <v>11</v>
      </c>
      <c r="B212" s="610"/>
      <c r="C212" s="634" t="s">
        <v>248</v>
      </c>
      <c r="D212" s="604" t="s">
        <v>899</v>
      </c>
      <c r="E212" s="605">
        <v>16</v>
      </c>
      <c r="F212" s="636"/>
      <c r="G212" s="751"/>
      <c r="H212" s="707"/>
    </row>
    <row r="213" spans="1:8" ht="38.25">
      <c r="A213" s="632">
        <f t="shared" si="7"/>
        <v>12</v>
      </c>
      <c r="B213" s="610"/>
      <c r="C213" s="634" t="s">
        <v>249</v>
      </c>
      <c r="D213" s="604" t="s">
        <v>899</v>
      </c>
      <c r="E213" s="605">
        <v>14</v>
      </c>
      <c r="F213" s="636"/>
      <c r="G213" s="751"/>
      <c r="H213" s="707"/>
    </row>
    <row r="214" spans="1:8" ht="25.5">
      <c r="A214" s="632">
        <f t="shared" si="7"/>
        <v>13</v>
      </c>
      <c r="B214" s="610"/>
      <c r="C214" s="634" t="s">
        <v>250</v>
      </c>
      <c r="D214" s="604" t="s">
        <v>899</v>
      </c>
      <c r="E214" s="605">
        <v>10</v>
      </c>
      <c r="F214" s="636"/>
      <c r="G214" s="751"/>
      <c r="H214" s="707"/>
    </row>
    <row r="215" spans="1:8" ht="38.25">
      <c r="A215" s="632">
        <f t="shared" si="7"/>
        <v>14</v>
      </c>
      <c r="B215" s="610"/>
      <c r="C215" s="634" t="s">
        <v>251</v>
      </c>
      <c r="D215" s="755" t="s">
        <v>899</v>
      </c>
      <c r="E215" s="605">
        <v>20</v>
      </c>
      <c r="F215" s="636"/>
      <c r="G215" s="751"/>
      <c r="H215" s="707"/>
    </row>
    <row r="216" spans="1:8" ht="25.5">
      <c r="A216" s="632">
        <f t="shared" si="7"/>
        <v>15</v>
      </c>
      <c r="B216" s="610"/>
      <c r="C216" s="756" t="s">
        <v>252</v>
      </c>
      <c r="D216" s="755" t="s">
        <v>899</v>
      </c>
      <c r="E216" s="757">
        <v>30</v>
      </c>
      <c r="F216" s="636"/>
      <c r="G216" s="751"/>
      <c r="H216" s="707"/>
    </row>
    <row r="217" spans="1:8" ht="25.5">
      <c r="A217" s="632">
        <f t="shared" si="7"/>
        <v>16</v>
      </c>
      <c r="B217" s="610"/>
      <c r="C217" s="758" t="s">
        <v>253</v>
      </c>
      <c r="D217" s="755"/>
      <c r="E217" s="757"/>
      <c r="F217" s="636"/>
      <c r="G217" s="751"/>
      <c r="H217" s="707"/>
    </row>
    <row r="218" spans="1:8" ht="12.75">
      <c r="A218" s="632"/>
      <c r="B218" s="610"/>
      <c r="C218" s="758" t="s">
        <v>254</v>
      </c>
      <c r="D218" s="755" t="s">
        <v>602</v>
      </c>
      <c r="E218" s="757">
        <v>50</v>
      </c>
      <c r="F218" s="636"/>
      <c r="G218" s="751"/>
      <c r="H218" s="707"/>
    </row>
    <row r="219" spans="1:8" ht="12.75">
      <c r="A219" s="632"/>
      <c r="B219" s="610"/>
      <c r="C219" s="758" t="s">
        <v>255</v>
      </c>
      <c r="D219" s="755" t="s">
        <v>602</v>
      </c>
      <c r="E219" s="757">
        <v>40</v>
      </c>
      <c r="F219" s="636"/>
      <c r="G219" s="751"/>
      <c r="H219" s="707"/>
    </row>
    <row r="220" spans="1:8" ht="12.75">
      <c r="A220" s="632"/>
      <c r="B220" s="610"/>
      <c r="C220" s="758" t="s">
        <v>256</v>
      </c>
      <c r="D220" s="755" t="s">
        <v>602</v>
      </c>
      <c r="E220" s="757">
        <v>20</v>
      </c>
      <c r="F220" s="636"/>
      <c r="G220" s="751"/>
      <c r="H220" s="707"/>
    </row>
    <row r="221" spans="1:8" ht="25.5">
      <c r="A221" s="632">
        <f>A217+1</f>
        <v>17</v>
      </c>
      <c r="B221" s="610"/>
      <c r="C221" s="634" t="s">
        <v>257</v>
      </c>
      <c r="D221" s="604" t="s">
        <v>827</v>
      </c>
      <c r="E221" s="605">
        <v>1</v>
      </c>
      <c r="F221" s="760"/>
      <c r="G221" s="751"/>
      <c r="H221" s="707"/>
    </row>
    <row r="222" spans="1:8" ht="12.75" customHeight="1">
      <c r="A222" s="928" t="str">
        <f>C201</f>
        <v>DVORANA</v>
      </c>
      <c r="B222" s="928"/>
      <c r="C222" s="928"/>
      <c r="D222" s="929" t="s">
        <v>156</v>
      </c>
      <c r="E222" s="929"/>
      <c r="F222" s="929"/>
      <c r="G222" s="621">
        <f>SUM(G202:G221)</f>
        <v>0</v>
      </c>
      <c r="H222" s="622"/>
    </row>
    <row r="223" spans="1:7" ht="12.75">
      <c r="A223" s="764"/>
      <c r="G223" s="765"/>
    </row>
    <row r="224" spans="1:8" ht="15" customHeight="1">
      <c r="A224" s="588" t="str">
        <f>A179</f>
        <v>D.</v>
      </c>
      <c r="B224" s="930" t="str">
        <f>C179</f>
        <v>SUSTAV ZAŠTITE OD MUNJE I IZJEDNAČENJE POTENCIJALA</v>
      </c>
      <c r="C224" s="930"/>
      <c r="D224" s="931" t="s">
        <v>156</v>
      </c>
      <c r="E224" s="931"/>
      <c r="F224" s="931"/>
      <c r="G224" s="687">
        <f>G199+G222</f>
        <v>0</v>
      </c>
      <c r="H224" s="707"/>
    </row>
    <row r="225" spans="1:8" ht="15">
      <c r="A225" s="623"/>
      <c r="B225" s="624"/>
      <c r="C225" s="625"/>
      <c r="D225" s="626"/>
      <c r="E225" s="626"/>
      <c r="F225" s="626"/>
      <c r="G225" s="627"/>
      <c r="H225" s="766"/>
    </row>
    <row r="226" spans="1:8" ht="12.75">
      <c r="A226" s="588" t="s">
        <v>263</v>
      </c>
      <c r="B226" s="589"/>
      <c r="C226" s="589" t="s">
        <v>264</v>
      </c>
      <c r="D226" s="590"/>
      <c r="E226" s="591"/>
      <c r="F226" s="592"/>
      <c r="G226" s="593"/>
      <c r="H226" s="766"/>
    </row>
    <row r="227" spans="1:7" ht="12.75">
      <c r="A227" s="594">
        <v>1</v>
      </c>
      <c r="B227" s="595"/>
      <c r="C227" s="630" t="s">
        <v>265</v>
      </c>
      <c r="D227" s="747"/>
      <c r="E227" s="748"/>
      <c r="F227" s="767"/>
      <c r="G227" s="768"/>
    </row>
    <row r="228" spans="1:7" ht="15" customHeight="1">
      <c r="A228" s="632"/>
      <c r="B228" s="610" t="s">
        <v>266</v>
      </c>
      <c r="C228" s="634" t="s">
        <v>267</v>
      </c>
      <c r="D228" s="769" t="s">
        <v>827</v>
      </c>
      <c r="E228" s="770">
        <v>1</v>
      </c>
      <c r="F228" s="771"/>
      <c r="G228" s="751"/>
    </row>
    <row r="229" spans="1:7" ht="15" customHeight="1">
      <c r="A229" s="632">
        <f>A227+1</f>
        <v>2</v>
      </c>
      <c r="B229" s="610"/>
      <c r="C229" s="662" t="s">
        <v>268</v>
      </c>
      <c r="D229" s="604"/>
      <c r="E229" s="605"/>
      <c r="F229" s="772"/>
      <c r="G229" s="773"/>
    </row>
    <row r="230" spans="1:7" ht="12.75">
      <c r="A230" s="632"/>
      <c r="B230" s="610" t="s">
        <v>266</v>
      </c>
      <c r="C230" s="634" t="s">
        <v>269</v>
      </c>
      <c r="D230" s="769" t="s">
        <v>827</v>
      </c>
      <c r="E230" s="770">
        <v>1</v>
      </c>
      <c r="F230" s="771"/>
      <c r="G230" s="751"/>
    </row>
    <row r="231" spans="1:7" ht="12.75">
      <c r="A231" s="632"/>
      <c r="B231" s="610" t="s">
        <v>266</v>
      </c>
      <c r="C231" s="634" t="s">
        <v>270</v>
      </c>
      <c r="D231" s="769" t="s">
        <v>827</v>
      </c>
      <c r="E231" s="770">
        <v>1</v>
      </c>
      <c r="F231" s="771"/>
      <c r="G231" s="751"/>
    </row>
    <row r="232" spans="1:7" ht="38.25">
      <c r="A232" s="632"/>
      <c r="B232" s="610" t="s">
        <v>266</v>
      </c>
      <c r="C232" s="634" t="s">
        <v>271</v>
      </c>
      <c r="D232" s="742" t="s">
        <v>827</v>
      </c>
      <c r="E232" s="774">
        <v>1</v>
      </c>
      <c r="F232" s="771"/>
      <c r="G232" s="751"/>
    </row>
    <row r="233" spans="1:7" ht="25.5">
      <c r="A233" s="632"/>
      <c r="B233" s="610" t="s">
        <v>266</v>
      </c>
      <c r="C233" s="634" t="s">
        <v>272</v>
      </c>
      <c r="D233" s="742" t="s">
        <v>827</v>
      </c>
      <c r="E233" s="774">
        <v>1</v>
      </c>
      <c r="F233" s="771"/>
      <c r="G233" s="751"/>
    </row>
    <row r="234" spans="1:7" ht="25.5">
      <c r="A234" s="632"/>
      <c r="B234" s="610" t="s">
        <v>266</v>
      </c>
      <c r="C234" s="634" t="s">
        <v>273</v>
      </c>
      <c r="D234" s="769" t="s">
        <v>827</v>
      </c>
      <c r="E234" s="770">
        <v>1</v>
      </c>
      <c r="F234" s="771"/>
      <c r="G234" s="751"/>
    </row>
    <row r="235" spans="1:7" ht="12.75">
      <c r="A235" s="632"/>
      <c r="B235" s="610" t="s">
        <v>266</v>
      </c>
      <c r="C235" s="634" t="s">
        <v>274</v>
      </c>
      <c r="D235" s="769" t="s">
        <v>827</v>
      </c>
      <c r="E235" s="770">
        <v>1</v>
      </c>
      <c r="F235" s="771"/>
      <c r="G235" s="751"/>
    </row>
    <row r="236" spans="1:7" ht="12.75">
      <c r="A236" s="632"/>
      <c r="B236" s="610" t="s">
        <v>266</v>
      </c>
      <c r="C236" s="634" t="s">
        <v>275</v>
      </c>
      <c r="D236" s="769" t="s">
        <v>827</v>
      </c>
      <c r="E236" s="770">
        <v>1</v>
      </c>
      <c r="F236" s="771"/>
      <c r="G236" s="751"/>
    </row>
    <row r="237" spans="1:7" ht="25.5">
      <c r="A237" s="632">
        <f>A229+1</f>
        <v>3</v>
      </c>
      <c r="B237" s="610"/>
      <c r="C237" s="634" t="s">
        <v>276</v>
      </c>
      <c r="D237" s="742" t="s">
        <v>827</v>
      </c>
      <c r="E237" s="774">
        <v>1</v>
      </c>
      <c r="F237" s="771"/>
      <c r="G237" s="751"/>
    </row>
    <row r="238" spans="1:7" ht="25.5">
      <c r="A238" s="632">
        <f>A237+1</f>
        <v>4</v>
      </c>
      <c r="B238" s="762"/>
      <c r="C238" s="634" t="s">
        <v>277</v>
      </c>
      <c r="D238" s="742" t="s">
        <v>827</v>
      </c>
      <c r="E238" s="774">
        <v>1</v>
      </c>
      <c r="F238" s="771"/>
      <c r="G238" s="751"/>
    </row>
    <row r="239" spans="1:7" ht="38.25">
      <c r="A239" s="775">
        <f>A238+1</f>
        <v>5</v>
      </c>
      <c r="B239" s="762"/>
      <c r="C239" s="776" t="s">
        <v>278</v>
      </c>
      <c r="D239" s="777" t="s">
        <v>827</v>
      </c>
      <c r="E239" s="778">
        <v>1</v>
      </c>
      <c r="F239" s="779"/>
      <c r="G239" s="780"/>
    </row>
    <row r="240" spans="1:7" ht="15" customHeight="1">
      <c r="A240" s="781" t="str">
        <f>A226</f>
        <v>E.</v>
      </c>
      <c r="B240" s="923" t="str">
        <f>C226</f>
        <v>OSTALI RADOVI I DOKUMENTACIJA</v>
      </c>
      <c r="C240" s="923"/>
      <c r="D240" s="924" t="s">
        <v>156</v>
      </c>
      <c r="E240" s="924"/>
      <c r="F240" s="924"/>
      <c r="G240" s="782">
        <f>SUM(G228:G239)</f>
        <v>0</v>
      </c>
    </row>
    <row r="241" spans="1:7" ht="12.75">
      <c r="A241" s="764"/>
      <c r="G241" s="765"/>
    </row>
    <row r="242" spans="1:7" ht="12.75" customHeight="1">
      <c r="A242" s="925" t="s">
        <v>279</v>
      </c>
      <c r="B242" s="925"/>
      <c r="C242" s="925"/>
      <c r="D242" s="926" t="s">
        <v>156</v>
      </c>
      <c r="E242" s="926"/>
      <c r="F242" s="926"/>
      <c r="G242" s="783">
        <f>G49+G98+G177++G224+G240</f>
        <v>0</v>
      </c>
    </row>
    <row r="243" spans="1:7" ht="15">
      <c r="A243" s="784"/>
      <c r="B243" s="784"/>
      <c r="C243" s="785"/>
      <c r="D243" s="786"/>
      <c r="E243" s="786"/>
      <c r="F243" s="786"/>
      <c r="G243" s="787"/>
    </row>
    <row r="244" spans="6:7" ht="12.75">
      <c r="F244" s="788"/>
      <c r="G244" s="788"/>
    </row>
  </sheetData>
  <sheetProtection selectLockedCells="1" selectUnlockedCells="1"/>
  <mergeCells count="41">
    <mergeCell ref="A76:C76"/>
    <mergeCell ref="D76:F76"/>
    <mergeCell ref="A11:C11"/>
    <mergeCell ref="D11:F11"/>
    <mergeCell ref="A26:C26"/>
    <mergeCell ref="D26:F26"/>
    <mergeCell ref="A47:C47"/>
    <mergeCell ref="D47:F47"/>
    <mergeCell ref="B49:C49"/>
    <mergeCell ref="D49:F49"/>
    <mergeCell ref="A59:C59"/>
    <mergeCell ref="D59:F59"/>
    <mergeCell ref="A152:C152"/>
    <mergeCell ref="D152:F152"/>
    <mergeCell ref="A96:C96"/>
    <mergeCell ref="D96:F96"/>
    <mergeCell ref="B98:C98"/>
    <mergeCell ref="D98:F98"/>
    <mergeCell ref="A108:C108"/>
    <mergeCell ref="D108:F108"/>
    <mergeCell ref="A116:C116"/>
    <mergeCell ref="D116:F116"/>
    <mergeCell ref="A135:C135"/>
    <mergeCell ref="D135:F135"/>
    <mergeCell ref="B224:C224"/>
    <mergeCell ref="D224:F224"/>
    <mergeCell ref="A164:C164"/>
    <mergeCell ref="D164:F164"/>
    <mergeCell ref="A175:C175"/>
    <mergeCell ref="D175:F175"/>
    <mergeCell ref="B177:C177"/>
    <mergeCell ref="D177:F177"/>
    <mergeCell ref="C179:D179"/>
    <mergeCell ref="A199:C199"/>
    <mergeCell ref="D199:F199"/>
    <mergeCell ref="A222:C222"/>
    <mergeCell ref="D222:F222"/>
    <mergeCell ref="B240:C240"/>
    <mergeCell ref="D240:F240"/>
    <mergeCell ref="A242:C242"/>
    <mergeCell ref="D242:F242"/>
  </mergeCells>
  <conditionalFormatting sqref="C29:C32 C119:C122 C229 D105">
    <cfRule type="cellIs" priority="1" dxfId="0" operator="equal" stopIfTrue="1">
      <formula>"""ili jednakovrijedan"""</formula>
    </cfRule>
  </conditionalFormatting>
  <conditionalFormatting sqref="D53 D56">
    <cfRule type="cellIs" priority="2" dxfId="0" operator="equal" stopIfTrue="1">
      <formula>"""ili jednakovrijedan"""</formula>
    </cfRule>
  </conditionalFormatting>
  <conditionalFormatting sqref="D35:D36">
    <cfRule type="cellIs" priority="3" dxfId="0" operator="equal" stopIfTrue="1">
      <formula>"""ili jednakovrijedan"""</formula>
    </cfRule>
  </conditionalFormatting>
  <conditionalFormatting sqref="D5 D16:D24 D40:D42 D64:D74 D90:D91 D139:D148">
    <cfRule type="cellIs" priority="4" dxfId="0" operator="equal" stopIfTrue="1">
      <formula>"""ili jednakovrijedan"""</formula>
    </cfRule>
  </conditionalFormatting>
  <conditionalFormatting sqref="C25 C163">
    <cfRule type="cellIs" priority="5" dxfId="0" operator="equal" stopIfTrue="1">
      <formula>"""ili jednakovrijedan"""</formula>
    </cfRule>
  </conditionalFormatting>
  <conditionalFormatting sqref="C45">
    <cfRule type="cellIs" priority="6" dxfId="0" operator="equal" stopIfTrue="1">
      <formula>"""ili jednakovrijedan"""</formula>
    </cfRule>
  </conditionalFormatting>
  <conditionalFormatting sqref="C75">
    <cfRule type="cellIs" priority="7" dxfId="0" operator="equal" stopIfTrue="1">
      <formula>"""ili jednakovrijedan"""</formula>
    </cfRule>
  </conditionalFormatting>
  <conditionalFormatting sqref="D4 D8">
    <cfRule type="cellIs" priority="8" dxfId="0" operator="equal" stopIfTrue="1">
      <formula>"""ili jednakovrijedan"""</formula>
    </cfRule>
  </conditionalFormatting>
  <conditionalFormatting sqref="D88:D89">
    <cfRule type="cellIs" priority="9" dxfId="0" operator="equal" stopIfTrue="1">
      <formula>"""ili jednakovrijedan"""</formula>
    </cfRule>
  </conditionalFormatting>
  <conditionalFormatting sqref="D37 D43 D92 D149 D156:D157 D162 D182:D191 D198 D203:D214 D221 D229">
    <cfRule type="cellIs" priority="10" dxfId="0" operator="equal" stopIfTrue="1">
      <formula>"""ili jednakovrijedan"""</formula>
    </cfRule>
  </conditionalFormatting>
  <conditionalFormatting sqref="D54">
    <cfRule type="cellIs" priority="11" dxfId="0" operator="equal" stopIfTrue="1">
      <formula>"""ili jednakovrijedan"""</formula>
    </cfRule>
  </conditionalFormatting>
  <conditionalFormatting sqref="D85:D86">
    <cfRule type="cellIs" priority="12" dxfId="0" operator="equal" stopIfTrue="1">
      <formula>"""ili jednakovrijedan"""</formula>
    </cfRule>
  </conditionalFormatting>
  <conditionalFormatting sqref="D38:D39">
    <cfRule type="cellIs" priority="13" dxfId="0" operator="equal" stopIfTrue="1">
      <formula>"""ili jednakovrijedan"""</formula>
    </cfRule>
  </conditionalFormatting>
  <conditionalFormatting sqref="D7">
    <cfRule type="cellIs" priority="14" dxfId="0" operator="equal" stopIfTrue="1">
      <formula>"""ili jednakovrijedan"""</formula>
    </cfRule>
  </conditionalFormatting>
  <conditionalFormatting sqref="D6">
    <cfRule type="cellIs" priority="15" dxfId="0" operator="equal" stopIfTrue="1">
      <formula>"""ili jednakovrijedan"""</formula>
    </cfRule>
  </conditionalFormatting>
  <conditionalFormatting sqref="C174">
    <cfRule type="cellIs" priority="16" dxfId="0" operator="equal" stopIfTrue="1">
      <formula>"""ili jednakovrijedan"""</formula>
    </cfRule>
  </conditionalFormatting>
  <conditionalFormatting sqref="C94">
    <cfRule type="cellIs" priority="17" dxfId="0" operator="equal" stopIfTrue="1">
      <formula>"""ili jednakovrijedan"""</formula>
    </cfRule>
  </conditionalFormatting>
  <conditionalFormatting sqref="C167 C181 C202">
    <cfRule type="cellIs" priority="18" dxfId="0" operator="equal" stopIfTrue="1">
      <formula>"""ili jednakovrijedan"""</formula>
    </cfRule>
  </conditionalFormatting>
  <conditionalFormatting sqref="C79:C82">
    <cfRule type="cellIs" priority="19" dxfId="0" operator="equal" stopIfTrue="1">
      <formula>"""ili jednakovrijedan"""</formula>
    </cfRule>
  </conditionalFormatting>
  <conditionalFormatting sqref="D87">
    <cfRule type="cellIs" priority="20" dxfId="0" operator="equal" stopIfTrue="1">
      <formula>"""ili jednakovrijedan"""</formula>
    </cfRule>
  </conditionalFormatting>
  <conditionalFormatting sqref="D169:D170">
    <cfRule type="cellIs" priority="21" dxfId="0" operator="equal" stopIfTrue="1">
      <formula>"""ili jednakovrijedan"""</formula>
    </cfRule>
  </conditionalFormatting>
  <conditionalFormatting sqref="D55">
    <cfRule type="cellIs" priority="22" dxfId="0" operator="equal" stopIfTrue="1">
      <formula>"""ili jednakovrijedan"""</formula>
    </cfRule>
  </conditionalFormatting>
  <conditionalFormatting sqref="D168 D232:D233 D237:D238">
    <cfRule type="cellIs" priority="23" dxfId="0" operator="equal" stopIfTrue="1">
      <formula>"""ili jednakovrijedan"""</formula>
    </cfRule>
  </conditionalFormatting>
  <conditionalFormatting sqref="C107">
    <cfRule type="cellIs" priority="24" dxfId="0" operator="equal" stopIfTrue="1">
      <formula>"""ili jednakovrijedan"""</formula>
    </cfRule>
  </conditionalFormatting>
  <conditionalFormatting sqref="D128:D129">
    <cfRule type="cellIs" priority="25" dxfId="0" operator="equal" stopIfTrue="1">
      <formula>"""ili jednakovrijedan"""</formula>
    </cfRule>
  </conditionalFormatting>
  <conditionalFormatting sqref="D130">
    <cfRule type="cellIs" priority="26" dxfId="0" operator="equal" stopIfTrue="1">
      <formula>"""ili jednakovrijedan"""</formula>
    </cfRule>
  </conditionalFormatting>
  <conditionalFormatting sqref="C102:C103">
    <cfRule type="cellIs" priority="27" dxfId="0" operator="equal" stopIfTrue="1">
      <formula>"""ili jednakovrijedan"""</formula>
    </cfRule>
  </conditionalFormatting>
  <conditionalFormatting sqref="D106">
    <cfRule type="cellIs" priority="28" dxfId="0" operator="equal" stopIfTrue="1">
      <formula>"""ili jednakovrijedan"""</formula>
    </cfRule>
  </conditionalFormatting>
  <conditionalFormatting sqref="C123:C125">
    <cfRule type="cellIs" priority="29" dxfId="0" operator="equal" stopIfTrue="1">
      <formula>"""ili jednakovrijedan"""</formula>
    </cfRule>
  </conditionalFormatting>
  <conditionalFormatting sqref="D131:D132">
    <cfRule type="cellIs" priority="30" dxfId="0" operator="equal" stopIfTrue="1">
      <formula>"""ili jednakovrijedan"""</formula>
    </cfRule>
  </conditionalFormatting>
  <conditionalFormatting sqref="C115:D115">
    <cfRule type="cellIs" priority="31" dxfId="0" operator="equal" stopIfTrue="1">
      <formula>"""ili jednakovrijedan"""</formula>
    </cfRule>
  </conditionalFormatting>
  <conditionalFormatting sqref="C151">
    <cfRule type="cellIs" priority="32" dxfId="0" operator="equal" stopIfTrue="1">
      <formula>"""ili jednakovrijedan"""</formula>
    </cfRule>
  </conditionalFormatting>
  <printOptions/>
  <pageMargins left="0.7" right="0.7" top="0.75" bottom="0.75" header="0.5118055555555555" footer="0.5118055555555555"/>
  <pageSetup horizontalDpi="300" verticalDpi="300" orientation="portrait" paperSize="9" scale="87" r:id="rId1"/>
</worksheet>
</file>

<file path=xl/worksheets/sheet7.xml><?xml version="1.0" encoding="utf-8"?>
<worksheet xmlns="http://schemas.openxmlformats.org/spreadsheetml/2006/main" xmlns:r="http://schemas.openxmlformats.org/officeDocument/2006/relationships">
  <dimension ref="A2:K24"/>
  <sheetViews>
    <sheetView view="pageBreakPreview" zoomScaleSheetLayoutView="100" zoomScalePageLayoutView="0" workbookViewId="0" topLeftCell="A1">
      <selection activeCell="F10" sqref="F10"/>
    </sheetView>
  </sheetViews>
  <sheetFormatPr defaultColWidth="9.140625" defaultRowHeight="12.75"/>
  <cols>
    <col min="1" max="1" width="4.421875" style="1" customWidth="1"/>
    <col min="2" max="2" width="45.8515625" style="789" customWidth="1"/>
    <col min="3" max="3" width="6.7109375" style="790" customWidth="1"/>
    <col min="4" max="4" width="10.28125" style="791" customWidth="1"/>
    <col min="5" max="5" width="12.421875" style="791" customWidth="1"/>
    <col min="6" max="6" width="14.421875" style="792" customWidth="1"/>
    <col min="7" max="7" width="9.28125" style="792" customWidth="1"/>
    <col min="8" max="8" width="9.00390625" style="793" customWidth="1"/>
    <col min="9" max="9" width="12.140625" style="794" customWidth="1"/>
    <col min="10" max="10" width="9.140625" style="795" customWidth="1"/>
    <col min="11" max="11" width="9.8515625" style="5" customWidth="1"/>
    <col min="12" max="16384" width="9.140625" style="5" customWidth="1"/>
  </cols>
  <sheetData>
    <row r="1" ht="15.75" customHeight="1"/>
    <row r="2" spans="1:11" s="20" customFormat="1" ht="18.75" customHeight="1">
      <c r="A2" s="52"/>
      <c r="B2" s="796"/>
      <c r="C2" s="797"/>
      <c r="D2" s="798"/>
      <c r="E2" s="799"/>
      <c r="F2" s="800"/>
      <c r="G2" s="236"/>
      <c r="H2" s="235"/>
      <c r="I2" s="801"/>
      <c r="J2" s="802"/>
      <c r="K2" s="803"/>
    </row>
    <row r="3" spans="1:11" s="20" customFormat="1" ht="18.75" customHeight="1">
      <c r="A3" s="107"/>
      <c r="B3" s="906" t="s">
        <v>280</v>
      </c>
      <c r="C3" s="906"/>
      <c r="D3" s="906"/>
      <c r="E3" s="799"/>
      <c r="F3" s="235"/>
      <c r="G3" s="236"/>
      <c r="H3" s="235"/>
      <c r="I3" s="801"/>
      <c r="J3" s="802"/>
      <c r="K3" s="803"/>
    </row>
    <row r="4" spans="1:11" s="20" customFormat="1" ht="15" customHeight="1">
      <c r="A4" s="107"/>
      <c r="B4" s="804"/>
      <c r="C4" s="797"/>
      <c r="D4" s="798"/>
      <c r="E4" s="799"/>
      <c r="F4" s="800"/>
      <c r="G4" s="236"/>
      <c r="H4" s="235"/>
      <c r="I4" s="801"/>
      <c r="J4" s="802"/>
      <c r="K4" s="803"/>
    </row>
    <row r="5" spans="1:11" s="20" customFormat="1" ht="16.5" customHeight="1">
      <c r="A5" s="107"/>
      <c r="B5" s="805" t="s">
        <v>281</v>
      </c>
      <c r="C5" s="797"/>
      <c r="D5" s="798"/>
      <c r="E5" s="799"/>
      <c r="F5" s="800">
        <f>'Građ. obrt.- Škola'!F715+'Građ. obrt.- Dvorana'!F814</f>
        <v>0</v>
      </c>
      <c r="G5" s="236"/>
      <c r="H5" s="235"/>
      <c r="I5" s="801"/>
      <c r="J5" s="802"/>
      <c r="K5" s="803"/>
    </row>
    <row r="6" spans="1:11" s="20" customFormat="1" ht="16.5" customHeight="1">
      <c r="A6" s="107"/>
      <c r="B6" s="805"/>
      <c r="C6" s="797"/>
      <c r="D6" s="798"/>
      <c r="E6" s="799"/>
      <c r="F6" s="235"/>
      <c r="G6" s="236"/>
      <c r="H6" s="235"/>
      <c r="I6" s="801"/>
      <c r="J6" s="802"/>
      <c r="K6" s="803"/>
    </row>
    <row r="7" spans="1:11" s="20" customFormat="1" ht="16.5" customHeight="1">
      <c r="A7" s="107"/>
      <c r="B7" s="805" t="s">
        <v>282</v>
      </c>
      <c r="C7" s="797"/>
      <c r="D7" s="798"/>
      <c r="E7" s="799"/>
      <c r="F7" s="806">
        <f>'vik škola'!I253+'vik dvorana'!I247</f>
        <v>0</v>
      </c>
      <c r="G7" s="236"/>
      <c r="H7" s="235"/>
      <c r="I7" s="801"/>
      <c r="J7" s="802"/>
      <c r="K7" s="803"/>
    </row>
    <row r="8" spans="1:11" s="20" customFormat="1" ht="16.5" customHeight="1">
      <c r="A8" s="107"/>
      <c r="B8" s="805"/>
      <c r="C8" s="797"/>
      <c r="D8" s="798"/>
      <c r="E8" s="799"/>
      <c r="F8" s="235"/>
      <c r="G8" s="236"/>
      <c r="H8" s="235"/>
      <c r="I8" s="801"/>
      <c r="J8" s="802"/>
      <c r="K8" s="803"/>
    </row>
    <row r="9" spans="1:11" s="20" customFormat="1" ht="16.5" customHeight="1">
      <c r="A9" s="107"/>
      <c r="B9" s="805" t="s">
        <v>283</v>
      </c>
      <c r="C9" s="797"/>
      <c r="D9" s="798"/>
      <c r="E9" s="799"/>
      <c r="F9" s="800">
        <f>Strojarski!H666</f>
        <v>0</v>
      </c>
      <c r="G9" s="236"/>
      <c r="H9" s="235"/>
      <c r="I9" s="801"/>
      <c r="J9" s="802"/>
      <c r="K9" s="803"/>
    </row>
    <row r="10" spans="1:11" s="20" customFormat="1" ht="16.5" customHeight="1">
      <c r="A10" s="107"/>
      <c r="B10" s="805"/>
      <c r="C10" s="797"/>
      <c r="D10" s="798"/>
      <c r="E10" s="799"/>
      <c r="F10" s="800"/>
      <c r="G10" s="236"/>
      <c r="H10" s="235"/>
      <c r="I10" s="801"/>
      <c r="J10" s="802"/>
      <c r="K10" s="803"/>
    </row>
    <row r="11" spans="1:11" s="20" customFormat="1" ht="16.5" customHeight="1">
      <c r="A11" s="107"/>
      <c r="B11" s="805" t="s">
        <v>284</v>
      </c>
      <c r="C11" s="797"/>
      <c r="D11" s="798"/>
      <c r="E11" s="799"/>
      <c r="F11" s="800">
        <f>Elektro!G242</f>
        <v>0</v>
      </c>
      <c r="G11" s="236"/>
      <c r="H11" s="235"/>
      <c r="I11" s="801"/>
      <c r="J11" s="802"/>
      <c r="K11" s="803"/>
    </row>
    <row r="12" spans="1:6" ht="16.5" customHeight="1">
      <c r="A12" s="52"/>
      <c r="B12" s="807"/>
      <c r="C12" s="797"/>
      <c r="D12" s="798"/>
      <c r="E12" s="799"/>
      <c r="F12" s="800"/>
    </row>
    <row r="13" spans="1:6" ht="15">
      <c r="A13" s="52"/>
      <c r="B13" s="808" t="s">
        <v>1194</v>
      </c>
      <c r="C13" s="809"/>
      <c r="D13" s="810"/>
      <c r="E13" s="811"/>
      <c r="F13" s="812">
        <f>SUM(F5:F12)</f>
        <v>0</v>
      </c>
    </row>
    <row r="14" spans="2:6" ht="15">
      <c r="B14" s="808" t="s">
        <v>285</v>
      </c>
      <c r="C14" s="809"/>
      <c r="D14" s="810"/>
      <c r="E14" s="811"/>
      <c r="F14" s="812">
        <f>F13*0.25</f>
        <v>0</v>
      </c>
    </row>
    <row r="15" spans="2:6" ht="15">
      <c r="B15" s="808" t="s">
        <v>1194</v>
      </c>
      <c r="C15" s="809"/>
      <c r="D15" s="810"/>
      <c r="E15" s="811"/>
      <c r="F15" s="812">
        <f>SUM(F13:F14)</f>
        <v>0</v>
      </c>
    </row>
    <row r="16" spans="2:6" ht="15">
      <c r="B16" s="813"/>
      <c r="C16" s="797"/>
      <c r="D16" s="798"/>
      <c r="E16" s="799"/>
      <c r="F16" s="800"/>
    </row>
    <row r="17" spans="2:6" ht="15">
      <c r="B17" s="813"/>
      <c r="C17" s="797"/>
      <c r="D17" s="798"/>
      <c r="E17" s="799"/>
      <c r="F17" s="800"/>
    </row>
    <row r="19" spans="2:6" ht="15.75" customHeight="1">
      <c r="B19" s="789" t="s">
        <v>917</v>
      </c>
      <c r="D19" s="936" t="s">
        <v>286</v>
      </c>
      <c r="E19" s="936"/>
      <c r="F19" s="936"/>
    </row>
    <row r="22" spans="4:6" ht="12">
      <c r="D22" s="814"/>
      <c r="E22" s="814"/>
      <c r="F22" s="815"/>
    </row>
    <row r="23" spans="4:6" ht="12">
      <c r="D23" s="816"/>
      <c r="E23" s="816"/>
      <c r="F23" s="817"/>
    </row>
    <row r="24" spans="4:6" ht="12">
      <c r="D24" s="937" t="s">
        <v>287</v>
      </c>
      <c r="E24" s="937"/>
      <c r="F24" s="937"/>
    </row>
  </sheetData>
  <sheetProtection selectLockedCells="1" selectUnlockedCells="1"/>
  <mergeCells count="3">
    <mergeCell ref="B3:D3"/>
    <mergeCell ref="D19:F19"/>
    <mergeCell ref="D24:F24"/>
  </mergeCells>
  <printOptions/>
  <pageMargins left="0.7" right="0.7" top="1.0625" bottom="0.75" header="0.3" footer="0.5118055555555555"/>
  <pageSetup horizontalDpi="300" verticalDpi="300" orientation="portrait" paperSize="9" scale="90" r:id="rId2"/>
  <headerFooter alignWithMargins="0">
    <oddHeader>&amp;LZOP : OŠ-RO ,       T.D. 59/17
INVESTITOR : OSNOVNA ŠKOLA ROVIŠĆE, ROVIŠĆE, V. Nazora 1
GRAĐEVINA : OSNOVNA ŠKOLA ROVIŠĆE Po+P+2  i  ŠKOLSKO-SPORTSKA DVORANA
LOKACIJA : ROVIŠĆE, V. Nazora 1, k.č.br. 564/1, k.o. Rovišće</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OGNJEN</dc:creator>
  <cp:keywords/>
  <dc:description/>
  <cp:lastModifiedBy>Korisnik</cp:lastModifiedBy>
  <cp:lastPrinted>2017-12-21T07:32:10Z</cp:lastPrinted>
  <dcterms:created xsi:type="dcterms:W3CDTF">2017-12-20T20:43:02Z</dcterms:created>
  <dcterms:modified xsi:type="dcterms:W3CDTF">2019-04-29T18:43:08Z</dcterms:modified>
  <cp:category/>
  <cp:version/>
  <cp:contentType/>
  <cp:contentStatus/>
</cp:coreProperties>
</file>